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608" windowHeight="7656"/>
  </bookViews>
  <sheets>
    <sheet name="Додаток ПСЕР" sheetId="2" r:id="rId1"/>
  </sheets>
  <definedNames>
    <definedName name="_xlnm.Print_Titles" localSheetId="0">'Додаток ПСЕР'!$5:$5</definedName>
    <definedName name="_xlnm.Print_Area" localSheetId="0">'Додаток ПСЕР'!$A$1:$M$85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2" i="2" l="1"/>
  <c r="I82" i="2"/>
  <c r="F82" i="2"/>
  <c r="G82" i="2"/>
  <c r="E82" i="2"/>
  <c r="J81" i="2"/>
  <c r="I81" i="2"/>
  <c r="F81" i="2"/>
  <c r="G81" i="2"/>
  <c r="E81" i="2"/>
  <c r="H42" i="2"/>
  <c r="J42" i="2"/>
  <c r="I42" i="2"/>
  <c r="F42" i="2"/>
  <c r="G42" i="2"/>
  <c r="E42" i="2"/>
  <c r="H40" i="2"/>
  <c r="J41" i="2"/>
  <c r="I41" i="2"/>
  <c r="F41" i="2"/>
  <c r="G41" i="2"/>
  <c r="E41" i="2"/>
  <c r="J40" i="2"/>
  <c r="I40" i="2"/>
  <c r="F40" i="2"/>
  <c r="G40" i="2"/>
  <c r="E40" i="2"/>
  <c r="J39" i="2" l="1"/>
  <c r="I39" i="2"/>
  <c r="F39" i="2"/>
  <c r="G39" i="2"/>
  <c r="E39" i="2"/>
  <c r="H57" i="2"/>
  <c r="J57" i="2"/>
  <c r="I57" i="2"/>
  <c r="F57" i="2"/>
  <c r="G57" i="2"/>
  <c r="E57" i="2"/>
  <c r="E56" i="2"/>
  <c r="H56" i="2" s="1"/>
  <c r="J55" i="2"/>
  <c r="I55" i="2"/>
  <c r="F55" i="2"/>
  <c r="G55" i="2"/>
  <c r="E55" i="2"/>
  <c r="J56" i="2"/>
  <c r="I56" i="2"/>
  <c r="F56" i="2"/>
  <c r="F54" i="2" s="1"/>
  <c r="G56" i="2"/>
  <c r="G54" i="2" s="1"/>
  <c r="J54" i="2" l="1"/>
  <c r="I54" i="2"/>
  <c r="H52" i="2"/>
  <c r="H51" i="2"/>
  <c r="H50" i="2"/>
  <c r="J48" i="2"/>
  <c r="I48" i="2"/>
  <c r="F48" i="2"/>
  <c r="G48" i="2"/>
  <c r="E48" i="2"/>
  <c r="J45" i="2"/>
  <c r="I45" i="2"/>
  <c r="F45" i="2"/>
  <c r="G45" i="2"/>
  <c r="E45" i="2"/>
  <c r="H45" i="2"/>
  <c r="H47" i="2"/>
  <c r="H48" i="2" l="1"/>
  <c r="J29" i="2"/>
  <c r="I29" i="2"/>
  <c r="F29" i="2"/>
  <c r="G29" i="2"/>
  <c r="H29" i="2" s="1"/>
  <c r="E29" i="2"/>
  <c r="H31" i="2"/>
  <c r="H13" i="2" l="1"/>
  <c r="J14" i="2" l="1"/>
  <c r="I14" i="2"/>
  <c r="F14" i="2"/>
  <c r="G14" i="2"/>
  <c r="H14" i="2" s="1"/>
  <c r="E14" i="2"/>
  <c r="H17" i="2"/>
  <c r="H16" i="2"/>
  <c r="J72" i="2" l="1"/>
  <c r="I72" i="2"/>
  <c r="J71" i="2"/>
  <c r="I71" i="2"/>
  <c r="J70" i="2"/>
  <c r="J80" i="2" s="1"/>
  <c r="I70" i="2"/>
  <c r="I80" i="2" s="1"/>
  <c r="J69" i="2"/>
  <c r="I69" i="2"/>
  <c r="F71" i="2"/>
  <c r="G71" i="2"/>
  <c r="F70" i="2"/>
  <c r="G70" i="2"/>
  <c r="F69" i="2"/>
  <c r="G69" i="2"/>
  <c r="E72" i="2"/>
  <c r="E71" i="2"/>
  <c r="E70" i="2"/>
  <c r="E69" i="2"/>
  <c r="E80" i="2"/>
  <c r="H71" i="2" l="1"/>
  <c r="G80" i="2"/>
  <c r="H80" i="2" s="1"/>
  <c r="H81" i="2"/>
  <c r="F80" i="2"/>
  <c r="H70" i="2"/>
  <c r="H41" i="2"/>
  <c r="J68" i="2"/>
  <c r="I68" i="2"/>
  <c r="H69" i="2"/>
  <c r="J25" i="2" l="1"/>
  <c r="I25" i="2"/>
  <c r="F25" i="2"/>
  <c r="G25" i="2"/>
  <c r="E25" i="2"/>
  <c r="H26" i="2"/>
  <c r="H27" i="2"/>
  <c r="H53" i="2" l="1"/>
  <c r="H46" i="2"/>
  <c r="H49" i="2"/>
  <c r="H44" i="2"/>
  <c r="H55" i="2" l="1"/>
  <c r="J20" i="2"/>
  <c r="I20" i="2"/>
  <c r="F20" i="2"/>
  <c r="G20" i="2"/>
  <c r="E20" i="2"/>
  <c r="H22" i="2"/>
  <c r="H23" i="2"/>
  <c r="H21" i="2"/>
  <c r="H39" i="2" l="1"/>
  <c r="J64" i="2"/>
  <c r="I64" i="2"/>
  <c r="E64" i="2"/>
  <c r="H66" i="2"/>
  <c r="H65" i="2"/>
  <c r="H60" i="2"/>
  <c r="H61" i="2"/>
  <c r="H62" i="2"/>
  <c r="H63" i="2"/>
  <c r="J59" i="2"/>
  <c r="I59" i="2"/>
  <c r="F59" i="2"/>
  <c r="G59" i="2"/>
  <c r="E59" i="2"/>
  <c r="J76" i="2"/>
  <c r="I76" i="2"/>
  <c r="F76" i="2"/>
  <c r="G76" i="2"/>
  <c r="E76" i="2"/>
  <c r="H75" i="2"/>
  <c r="H74" i="2"/>
  <c r="H15" i="2"/>
  <c r="H18" i="2"/>
  <c r="H19" i="2"/>
  <c r="H20" i="2"/>
  <c r="H24" i="2"/>
  <c r="H25" i="2"/>
  <c r="H28" i="2"/>
  <c r="H30" i="2"/>
  <c r="H32" i="2"/>
  <c r="H33" i="2"/>
  <c r="H38" i="2"/>
  <c r="H37" i="2"/>
  <c r="H36" i="2"/>
  <c r="H35" i="2"/>
  <c r="J34" i="2"/>
  <c r="I34" i="2"/>
  <c r="F34" i="2"/>
  <c r="G34" i="2"/>
  <c r="E34" i="2"/>
  <c r="H8" i="2"/>
  <c r="H9" i="2"/>
  <c r="H10" i="2"/>
  <c r="H7" i="2"/>
  <c r="J11" i="2"/>
  <c r="J79" i="2" s="1"/>
  <c r="J78" i="2" s="1"/>
  <c r="I11" i="2"/>
  <c r="F11" i="2"/>
  <c r="G11" i="2"/>
  <c r="G79" i="2" s="1"/>
  <c r="E11" i="2"/>
  <c r="E79" i="2" s="1"/>
  <c r="E78" i="2" s="1"/>
  <c r="G67" i="2" l="1"/>
  <c r="F72" i="2"/>
  <c r="F79" i="2"/>
  <c r="I79" i="2"/>
  <c r="I78" i="2" s="1"/>
  <c r="H79" i="2"/>
  <c r="H76" i="2"/>
  <c r="H34" i="2"/>
  <c r="H11" i="2"/>
  <c r="H59" i="2"/>
  <c r="G64" i="2"/>
  <c r="H64" i="2" s="1"/>
  <c r="F64" i="2"/>
  <c r="E68" i="2"/>
  <c r="F78" i="2" l="1"/>
  <c r="F68" i="2"/>
  <c r="H67" i="2"/>
  <c r="G72" i="2"/>
  <c r="G68" i="2" l="1"/>
  <c r="H68" i="2" s="1"/>
  <c r="H72" i="2"/>
  <c r="H82" i="2" l="1"/>
  <c r="G78" i="2"/>
  <c r="H78" i="2" s="1"/>
  <c r="E54" i="2"/>
  <c r="H54" i="2" s="1"/>
</calcChain>
</file>

<file path=xl/sharedStrings.xml><?xml version="1.0" encoding="utf-8"?>
<sst xmlns="http://schemas.openxmlformats.org/spreadsheetml/2006/main" count="253" uniqueCount="162">
  <si>
    <t>Стратегічна ціль 1  «КОНКУРЕНТОСПРОМОЖНА ЕКОНОМІКА НА ЗАСАДАХ СМАРТ-СПЕЦІАЛІЗАЦІЇ»</t>
  </si>
  <si>
    <t xml:space="preserve">Департамент економічної політики </t>
  </si>
  <si>
    <t xml:space="preserve">Департамент агропромислового розвитку </t>
  </si>
  <si>
    <t>Департамент паливно-енергетичного комплексу та енергозбереження</t>
  </si>
  <si>
    <t>Департамент охорони здоров'я</t>
  </si>
  <si>
    <t>Департамент освіти і науки</t>
  </si>
  <si>
    <t>Департамент соціального захисту</t>
  </si>
  <si>
    <t xml:space="preserve">Служба у справах дітей </t>
  </si>
  <si>
    <t>Департамент з питань цивільного захисту</t>
  </si>
  <si>
    <t>Стратегічна ціль 3 «ЗБАЛАНСОВАНИЙ ПРОСТОРОВИЙ РОЗВИТОК»</t>
  </si>
  <si>
    <t>Департамент архітектури та розвитку містобудування</t>
  </si>
  <si>
    <t xml:space="preserve">Департамент дорожнього господарства </t>
  </si>
  <si>
    <t>Департамент міжнародної технічної допомоги та міжнародного співробітництва</t>
  </si>
  <si>
    <t>Стратегічна ціль 4  «ЧИСТЕ ДОВКІЛЛЯ»</t>
  </si>
  <si>
    <t>Департамент екології та природних ресурсів</t>
  </si>
  <si>
    <t>Стратегічна ціль 5 «ТУРИСТИЧНА ПРИВАБЛИВІСТЬ»</t>
  </si>
  <si>
    <t>Департамент з питань культури, національностей та релігій</t>
  </si>
  <si>
    <t>1.                   </t>
  </si>
  <si>
    <t>2.                   </t>
  </si>
  <si>
    <t>4.                   </t>
  </si>
  <si>
    <t>5.                   </t>
  </si>
  <si>
    <t>6.                   </t>
  </si>
  <si>
    <t>7.                   </t>
  </si>
  <si>
    <t>14.                </t>
  </si>
  <si>
    <t>15.                </t>
  </si>
  <si>
    <t>16.                </t>
  </si>
  <si>
    <t>17.                </t>
  </si>
  <si>
    <t>18.</t>
  </si>
  <si>
    <t>Потребує доопрацювання</t>
  </si>
  <si>
    <t xml:space="preserve">Готовність </t>
  </si>
  <si>
    <t>Готовий</t>
  </si>
  <si>
    <t>Стан розробки проєкту Програми</t>
  </si>
  <si>
    <t>https://drive.google.com/file/d/14SpONkbf82pEyTp2lrMfdWgT0UZC1vd4/view?usp=sharing</t>
  </si>
  <si>
    <t>https://drive.google.com/drive/folders/1QB1FLDqDL5MObBwTfKQMJ1iG8qxY-UtV?usp=sharing</t>
  </si>
  <si>
    <t>https://drive.google.com/file/d/1oelgc73yBbj6QA54-ODMqcJ4xTHJEXAl/view?usp=sharing</t>
  </si>
  <si>
    <t>https://drive.google.com/file/d/1Ts-bJzRJWHUNm4aUqeASo3y1rJdlYFhY/view?usp=sharing</t>
  </si>
  <si>
    <t>https://drive.google.com/file/d/1O_AYlNs6PgiO0utq-Jr0xMyoSDHFh0AY/view?usp=sharing</t>
  </si>
  <si>
    <t>https://drive.google.com/file/d/1leF3oDNhu-QcemnOm9G6oD0pSYblhIfO/view?usp=sharing</t>
  </si>
  <si>
    <t>скинуть об 11 поправлений проект</t>
  </si>
  <si>
    <t>Потребують затвердження</t>
  </si>
  <si>
    <t>Не потребують затвердження</t>
  </si>
  <si>
    <t>Сторінок</t>
  </si>
  <si>
    <t>Проєкт рішення</t>
  </si>
  <si>
    <t>Шукаємо додаткові кошти 1,4</t>
  </si>
  <si>
    <t>8.</t>
  </si>
  <si>
    <t>9.</t>
  </si>
  <si>
    <t>11.                   </t>
  </si>
  <si>
    <t xml:space="preserve">Управління туризму та курортів
</t>
  </si>
  <si>
    <t>22.</t>
  </si>
  <si>
    <t>23.</t>
  </si>
  <si>
    <t>19.                </t>
  </si>
  <si>
    <t>24.</t>
  </si>
  <si>
    <t>25.</t>
  </si>
  <si>
    <t>Шукаємо додаткові кошти 5</t>
  </si>
  <si>
    <t>3.</t>
  </si>
  <si>
    <t>10.</t>
  </si>
  <si>
    <t>12.                   </t>
  </si>
  <si>
    <t>13.</t>
  </si>
  <si>
    <t>20.                </t>
  </si>
  <si>
    <t>21.                </t>
  </si>
  <si>
    <t>26.</t>
  </si>
  <si>
    <t>27.</t>
  </si>
  <si>
    <t xml:space="preserve">Департамент архітектури та розвитку містобудування 
</t>
  </si>
  <si>
    <t>Директор департаменту економічної політики облдержадміністрації</t>
  </si>
  <si>
    <t>Степан  КУЙБІДА</t>
  </si>
  <si>
    <t xml:space="preserve">Управління молоді та спорту </t>
  </si>
  <si>
    <t>Департамент комунікацій та внутрішньої політики</t>
  </si>
  <si>
    <t xml:space="preserve">Департамент економічної політики, департамент фінансів,  Львівська обласна рада </t>
  </si>
  <si>
    <t xml:space="preserve">Департамент фінансів, апарат ЛОДА </t>
  </si>
  <si>
    <t>Департамент економічної політики, департамент освіти і науки</t>
  </si>
  <si>
    <t>Назва програми, номер та дата рішення про прийняття</t>
  </si>
  <si>
    <t>№ з/п</t>
  </si>
  <si>
    <t>Головний розпорядник коштів</t>
  </si>
  <si>
    <t>Фінансові джерела</t>
  </si>
  <si>
    <t>тис грн</t>
  </si>
  <si>
    <t xml:space="preserve">Додаток  до листа облдержадміністрації
від                         № 
</t>
  </si>
  <si>
    <t>Передбачене фінансування на 2021 рік</t>
  </si>
  <si>
    <t>Відсоток виконання</t>
  </si>
  <si>
    <t>Кредиторська заборгованість</t>
  </si>
  <si>
    <t>Короткий опис досягнутих результатів</t>
  </si>
  <si>
    <t>Економія коштів за рахунок процедур державних закупівель</t>
  </si>
  <si>
    <t>Пояснення щодо невиконання заходів (заповняється за 
підсумками року)</t>
  </si>
  <si>
    <t>Обласний бюджет</t>
  </si>
  <si>
    <t>З усіх бюжетів
у т.ч.</t>
  </si>
  <si>
    <t>Державний бюджет</t>
  </si>
  <si>
    <t>Інші джерела</t>
  </si>
  <si>
    <t>Усього 
за стратегічною ціллю 1</t>
  </si>
  <si>
    <t>Усього
за стратегічною ціллю 5</t>
  </si>
  <si>
    <t>Місцеві бюджети</t>
  </si>
  <si>
    <t>Проводились роботи щодо збереження природно-заповідного фонду  на площі 36609 га</t>
  </si>
  <si>
    <t>Разом за усіма стратегічними цілями</t>
  </si>
  <si>
    <t>Львівська обласна рада</t>
  </si>
  <si>
    <t>Управління господарсько-технічного забезпечення</t>
  </si>
  <si>
    <t>Разом</t>
  </si>
  <si>
    <t>Усього 
за стратегічнолю ціллю 3</t>
  </si>
  <si>
    <t>Усього
за стратегічною ціллю 4</t>
  </si>
  <si>
    <t>Управління капітального будівництва</t>
  </si>
  <si>
    <t>Усього 
за стратегічною  ціллю 2</t>
  </si>
  <si>
    <t>Зведена інформація щодо стану виконання у І півріччі 2021 року обласних програм, фінансування яких здійснюєся з  обласного бюджету на 2021 рік, 
за стратегічними цілями Стратегії розвитку Львівської області на період 2021-2027 років</t>
  </si>
  <si>
    <t>Профінансовано у І півріччі 2021 року</t>
  </si>
  <si>
    <t>Касові видатки у І півріччі 2021 року</t>
  </si>
  <si>
    <t>Продовжено реставрацію памяток у с.Морянці, у м.Дрогобичі, у с. Черепин, у с.Зарудці у с.Цеблів.                                  
Завершені відкриті торги реставрації памяток у с.Лоні, у м.Буську, у с.Заболотці.
Оголошено ряд закупівельних процедур</t>
  </si>
  <si>
    <t>Проводилась охорона лісу на площі 441,3 тис.га
Відновлення лісів проведено на площі 1016 га
Рубки догляду за лісом проведено на площі 1189 га
Інші види рубок проведені на площі 2316 га
Від усіх видів рубок заготовлено 418,1 тис.кбм деревини</t>
  </si>
  <si>
    <t>ДП «Львівський лісовий селекційно-насіневий центр» закуплено:
перліт - 35,8 кбм на суму 49,9 тис.грн;
Міндобриво - 350 кг на суму 49,8 тис.грн;
засоби захисту рослин на суму 38,3 тис.грн.
Разом на суму 138,0 тис.грн.</t>
  </si>
  <si>
    <t>У І півріччі 2021 року заходи Програми не реалізовувались</t>
  </si>
  <si>
    <t>Рішенням сесії ЛОР від 13.04.2021 №112 передбачено створення КЗ ЛОР «Львівський обласний Пластовий центр». Зареєстровано статут, в ЄДР, затверджено штатний розпис та чисельність, призначено в.о. директора, виготовлено печатки, реєстрація рахунків та внесено в мережу установи</t>
  </si>
  <si>
    <t xml:space="preserve">В рамках реалізації заходу 1 "Підтримка на конкурсних засадах проєктів і програм, розроблених громадськими організаціями, спрямованих на реалізацію основних завдань Програми" проведено конкурс, за результатами якого 32 проєкти – переможці.
Проведено 9 заходів. Зареєстровано бюджетних зобов’язань на суму: 505,5 тис. грн. та на суму: 69,0  тис. грн.
В рамках національно-патріотичного виховання проведено:
-молодіжний фестиваль "Зашків", зареєстровані бюджетні зобов'язання на 50,0 тис. грн.; 
-курси домедичної допомоги у 12 громадах області, зареєстровані юридичні зобов'язання на суму 50,0 тис. грн
</t>
  </si>
  <si>
    <t xml:space="preserve">Після консультацій із закладами вищої освіти, науково-дослідними установами, науковими парками, суб’єктами господарювання області було напрацьовано механізм використання коштів в рамках Програми та доповнено його відповідним Положення про умови і критерії конкурсного відбору інноваційних проєктів та їх фінансування. Крім того, Програму було доопрацьовано з метою впровадження прозорого, об’єктивного проведення Конкурсу та забезпечення ефективної роботи Конкурсної ради.
</t>
  </si>
  <si>
    <t>Проєктно-кошторисна документація знаходиться на коригуванні</t>
  </si>
  <si>
    <t>Розпорядженням голови ОДА від 16.03.2021 №187/0/5-21  створено Комісію з питань забезпечення житлом дітей-сиріт, дітей, позбавлених батьківського піклування, та осіб з їх числа у Львівській області. Листом ОДА від 31.03.2021 №5/35-3328/0/2-21/5-25  районним державним адміністраціям, сільським, селищним, міським територіальним громадам було запропоновано надати пропозиції щодо розподілу бюджетних призначень між місцевими бюджетами  для придбання житла дітям-сиротам, дітям, позбавленим батьківського піклування, та особам з їх числа.
Придбано 4 житлові обєкти для 4 осіб з числа дітей-сиріт, дітей, позбавлених батьківського піклування (Турківська, Новороздільська та Стрийська територіальні громади). 01.07.2021 проведено засідання Комісії з питань забезпечення житлом де погоджено придбання 3 житлових обєктів для 5 осіб на суму  984 570 (дев’ятсот вісімдесят чотири тисячі п’ятсот сімдесят) гривень.</t>
  </si>
  <si>
    <t xml:space="preserve">Працівникам апарату та структурних підрозділів облдержадміністрації виплачено надбавки, премію, матеріальну допомогу на вирішення соціально-побутових питань тощо.
Забезпечено придбання канцелярських та господарських товарів, ремонт комп'ютерної та оргтехніки, тощо.
Користування програмним продуктом  надало можливість всім ГРК області та фінансовим органам пройти реєстрацію в системі „LOGICA”,  проводити наповнення даних відповідно до вимог бюджетного законодавства, налагодити механізм ефективної взаємодії між суб’єктами інформаційного обміну
</t>
  </si>
  <si>
    <t>По завданню1 "Розвиток та впровадження містобудівного кадастру" роботи виконуватимуться після завершення процедур закупівель.
По завданню 2 "Розвиток земельних відносин" та 3 "Виготовлення містобудівної документації та землевпорядної документаці" переліки населених пунктів погоджено профільною комісією Львівської обласної ради відповідно до умов Програми та затверджено сесією ЛОР 13.07.2021</t>
  </si>
  <si>
    <t xml:space="preserve">Надано одноразову адресну допомогу 3 родинам, родичі яких загинули під час проведення антитерористичної операції (операції об'єднаних сил), розмір допомоги на родину 100000 грн.
Надано одноразову адресну грошову допомогу 220 демобілізованим воїнам, які повертаються з АТО (ООС) і  звільненим особам, безпосереднім учасникам АТО (ООС), які захищали суверенітет та територіальну цілісність України,розмір одноразової допомоги становить 3000 грн.
Надано щомісячну допомогу 240 одержувачам (дітям, пасинкам, падчеркам військовослужбовців, добровольців, волонтерів, які загинули  під час участі в антитерористичній операції (операції об'єднаних сил)  або померли внаслідок поранення, контузії чи каліцтва, отриманих в зоні АТО (ООС), та Героїв   Небесної Сотні), розмір щомісячної допомоги на дитину 2500 грн.
Відшкодовано витрати 20 родинам Героїв Небесної Сотні, пов’язаних із наданням пільг на житлово-комунальні послуги, тверде паливо та скраплений газ, на послуги зв’язку.
Надано одноразову грошову допомогу 42 родинам на/за встановлення пам’ятних знаків на могилах загиблих/померлих учасників АТО (ООС) та Героїв Небесної Сотні, розмір одноразової допомоги становить 50000 грн.
Надано допомогу на реабілітацію 325 особам з інвалідністю внаслідок війни І,ІІ,ІІІ груп з числа осіб, які брали участь в антитерористичній операції (операції Об'єднаних Сил) та Революції Гідності, середній розмір допомоги становить 11594,15 грн.
Відшкодована компенсація  вартості наданих послуг з організації сімейного відпочинку поранених учасників АТО (ООС) (у тому числі поранених бійців-добровольців АТО) та членів їх сімей, батьків, дружин і дітей  загиблих та померлих учасників АТО (ООС), Героїв Небесної Сотні, 93 одержуачам, середній розмір компенсації становить 1500 грн.
Надано грошову допомогу 127 внутрішньо переміщеним особам учасникам АТО (ООС)  на вирішення матеріально побутових проблем, рзмір одноразової допомоги становить 8000 грн.
Надано кошти на придбання житла для 3 учасників АТО (ООС) та родин Героїв Небесної Сотні на умовах співфінансування.
Надана доплата до пенсії  за січень- червень 11 батькам та дружинам Героїв Небесної Сотнім, середній розмір щомісячної доплати становить 1771 грн.
Надано допомогу 177 бійцям-добровольцям АТО з нагоди Дня українського добровольця
</t>
  </si>
  <si>
    <t>1 червня 2021 року розпочався відбірковий тур Національного проєкту «Українська пісня/Ukrainian Song Projekt». З метою широкої промоції заходу виготовлено зовнішню рекламу (сітілайти, рекламні постери та ін.), підготовлено текстові. графічні та інформаційні матеріали для ЗМІ, забезпечено створення, програмування та модерацію сайту, надруковано поліграфічну продукцію (плакати, афіші). Розроблено концепцію мистецького наповнення та сценарій заходу, створено рекламні теле- та відеоролики.
Проведено культурно-мистецьке таборування для населення сільської місцевості та «Веселі канікули» християнсько-мистецького спрямування».
20 травня – 6 червня на базі Львівської національної філармонії ім. М. Скорика  відбувся  Міжнародний фестиваль музичного мистецтва «Віртуози». У 40-му фестивалі взяли участь понад 200 учасників.
 З 14 до 16 березня у Львівщині проходив ІІІ Всеукраїнський форум військових письменників. агалом на ІІІ Всеукраїнському форумі військових письменників у Львові свої книги презентували для загалу 28 військових письменників. За час форуму відбулось 18 подій по всій області. Під час форуму відбувались автограф-сесії, благодійні акції презентації книг.
23 травня у Палаці культури залізничників (РОКС) відбувся II тур Всеукраїнського фестивалю-конкурсу народної хореографії ім. П. Вірського. Учасниками фестивалю стали кращі хореографічні колективи західного регіону України з Львівської, Закарпатської, Івано-Франківської, Тернопільської областей. 
Проведено також такі заходи: Музичний проєкт «Веснянки та гаївки»; Артпроєкт «Українська традиційна та сучасна писанка»; Міжнародний конкурс дитячої творчості «Золотий мольберт».
Проведено конкурс  «Топ 10 народних домів» (Золочівський народний дім (далі НД) ім.І,Білозіра, НД с.Павлів, НД смт Щирець, НД с.Вільхівці, НД с. Прилбичі, Районний НД м. Дрогобич, НД с. Страшевичі, НД с. Велике Колодно, НД смт Давидів, НД м. Винники), конкурс «Топ 10 бібліотек» (Бібліотеки: м.Радехів КЗ "Об"єднання публічних бібліотек Радехівської міської ради", м.Жидачів КЗ "Жидачівська міська публічна бібліотека", смт. Підкамінь, м.Яворів бібліотека імені Ю.Липи, с.Підгірці, с.Верхні Гаї, с. Добряни, м.Сокаль КУ "Публічна бібліотека для дітей Сокальської міської ради", смт. Щирець, с. Нижнє Висоцьке ) та конкурс «Топ-10» мистецьких шкіл (Дитяча школа мистецтв №5, Пустомитівська дитяча школа мистецтв, Новояворівська дитяча школа мистецтв, Оброшинська дитяча музична школа, Жовківська дитяча школа мист, Бродівська школа естетичного виховання, Дрогобицька дтияча музична школа №1, Старосамбірська дитяча музична школа, Лопатинська дитяча музична школа, Трускавецька школа мистецтв ім. Р.Савицького). 
Проведено Інтерактивну гру "Цікаве про відомих. Леся Українка".
18 травня 2021 року в День пам’яті жертв депортації кримських татар у Львівському музею історії релігії презентували банерну виставку «Крим. Народ. Історія. Сьогодення».
Закуплено матеріали для реставраційного процесу двох мистецьких полотен «Розп’яття» Казимира Яблонського  та «Богородиця з Ісусом  і святими на тлі  Львова» (автор невідомий) із фондів Львівського музею історії релігії.
Всеукраїнський конкурс виконавців на народних інструментах «Відлуння Митуси», Відкритий фестиваль-конкурс «ТАНЦЮЙМО РАЗОМ»  та Всеукраїнський Фестиваль-конкурс народної пісні «Роде наш красний…» було проведено у дистанційному форматі.
На Конкурс Мистецьких проєктів серед громадських організацій (далі- ГО) Львівщини  подано 61 заявка. За результатами представлених проєктів серед ГО Львівщини переможцями стали 19 ГО.
На Конкурс Мистецьких проєктів серед творчих спілок (далі- ТС) Львівщини  подано 12 заявок. За результатами представлених проєктів серед ТС Львівщини переможцями стали 7 ТС.
Проведено відзначення ряду державних свят, ювілеїв, видатних подій та вшанування особистостей</t>
  </si>
  <si>
    <t>Закуплено   подарункову та сувенірну продукцію для забезпечення проведення протокольних та масових заходів ЛОДА: годинники для нагородженння - 40 штук; фоторамки , рами нагородні - 75 штук; пакети паперові презентаційні - 200шт,  книги "Кобзар" - 10 шт.
Укладена 1 угода з надавачем  послуг з  автотранспортного забезпечення    (протокольний захід )</t>
  </si>
  <si>
    <t>Придбано подарункову та сувенірну продукцію на 149,8 тис. грн
Придбано квіткову продукцію: кошик квітів - 5 шт ; букет квітів -2 шт ; троянда - 10 шт (на 59 тис. грн.) .</t>
  </si>
  <si>
    <t>Фінансову підтримку шляхом компенсації відсотків за кредитами та договорами лізингу отримали 9 суб'єктів господарювання на суму 605 тис. грн.
Погашено кредиторську заборгованість 2 сільськогосподарським підприємствам на суму 389,5 тис. грн. 5 суб'єктам господарювання надано право на фінансову підтримку у вигляді пільгових кредитів на реалізацію бізнес-планів з розвитку та започаткування власної справи в ягідництві, овочівництві та скотарстві на загальну суму 2,55 млн. грн.
Часткову компенсацію вартості придбаного обладнання одержали два кооперптиви на суму 400 тис. грн. (за придбаний трактор та сепаратор).
Погашено кредиторську заборгованість 4 сільськогосподарським підприємствам на суму 58,2 тис. грн. Одному виробнику органічної продукції відшкодовано вартість сертифікації у розмірі 15 тис. грн.
9 СФГ здешевили вартість придбаних основних засобів.
Часткове відшкодування вартості придбаних для вирощування ягідної продукції мікробіологічних засобів захисту та живлення отримали 3 с/г виробники на суму 29,4 тис. грн.
Проведено співфінансування проєкту регіонального розвитку "Розвиток сільського підприємництва та інфраструктури агротуристичного кластера "ГорбоГори".
8-10 червня 2021 року прийнято участь у 33-ій Міжнародній агропромисловій виставці. Виготовлено додаткове виставкове обладнання. Надруковано буклет - 2 тис. шт. та брошуру - 200 шт. Виконано дизайн-проєкт та художнє оформлення для забудови виставкової площі</t>
  </si>
  <si>
    <t>Надано послуги харчування, транспортні послуги та послуги із створення відеороликів  для учасників заходів в рамках проєкту "Експедиція громад: фокус на туризм як шлях до економічного розвитку" (03.03.2021 - Червоноградський район; 11.03.2021 - Бібрська ТГ; 18.03.2021 - м.Борислав; 13.05.2021 - Львівський район; 20.05.2021 - Дрогобицька територіальна громада; 09.06.2021 - Золочівський район; 16.06.2021 - Солонківська та Сокільницька громади).
Надано послуги із створення відеоролика в рамках реалізації проєкту "ВелоБескиди: розвитокпішохідно-трекінгової та велосипедної інфраструктури та будівництво оглядової вежі на території регіону Трускавець-Орів-Борислав-Східниця".
Надано транспортні послуги для представників ЗМІ в рамках промоційного туру Львівщиною (27.04.2021).
Виготовлено: туристичні карти Львівської області (10 шт); сувенірні значки "Львівщина - люди дії" (30 шт.); видання "В дорогу з Франком. Мандруймо Львівщиною" (500 шт.);
Надано транспортні послуги для учасників сходження на гору Пікуй (29.05.2021), а також транспортні послуги в рамках програми промоційного туру Львівщиною та послуги з організації зустрічі у форматі вечері (для Дам'яни Домановац) -27.05-29.05.2021.
Надано послуги з постачання готових страв для учасників заходу "ІV Форум гідів" (26.05.2021).
Надано послуги з наповнення інформаційної схеми для велошляху Ведмежего притулку Домажир.
Надано послуги з виготовлення містобудівної документації на об'єкт: "Детальний план території земельної ділянки для будівництва оглядової вежі на горі Цюхів Верх, яка знаходиться за межами с.Орів".
Надано послуги з виготовлення проєкту із землеустрою щодо відведення земельної ділянки зі зміною цільового призначення для будівництва та обслуговування об'єктів рекреаційного призначення.
Надано 30% передоплату щодо проведення заходу "Ознакування велосипедного шляху м.Львів - Ведмежий притулок Домажир"</t>
  </si>
  <si>
    <t xml:space="preserve">Надано допомогу 754 ветеранам УПА,розмір одноразової допомоги становить 2270 грн.
Відшкодовано витрати на поховання 8 учасників національно-визвольних змагань.
Надано одноразову допомогу 2605 малозабезпеченим громадянам області за їх зверненням до голови обласної ради та депутатів обласної ради,  середній розмір допомоги становить 2986,79 грн., а також 332 одноразові допомоги  за зверненням до голови облдержадміністрації, середній розмір допомоги 3299,7 грн.
Виплачена адресна допомога 2  родинам померлих медичних працівників, залучених до запобігання та ліквідації гострої респіраторної хвороби СOVID -19, спричиненої коронавірусом SARS-CoV-2.
Проведено 3 заходи: "Украінському Добровольцю","День памяті трагедії на Чорнобільській АЕС",заходи по напрямку "Львівщина соціальна".
Виплачена одноразова адресна допомога 4 родинам загиблих на Грибовицькому сміттєзвалищі, розмір допомоги становить  25000 грн.
Оплачено за оренду сервера по створенню реєстру осіб  пільгових категорій 
в рамках заходів із впровадження е-квитка (електронної соціальної картки мешканця Львівщини)
 </t>
  </si>
  <si>
    <r>
      <rPr>
        <b/>
        <sz val="12"/>
        <color theme="1"/>
        <rFont val="Times New Roman"/>
        <family val="1"/>
        <charset val="204"/>
      </rPr>
      <t>Програма підвищення конкурентоспроможності Львівської області на  2021-2025 роки</t>
    </r>
    <r>
      <rPr>
        <sz val="12"/>
        <color theme="1"/>
        <rFont val="Times New Roman"/>
        <family val="1"/>
        <charset val="204"/>
      </rPr>
      <t>, рішення ЛОР від 18.02.2021 №56</t>
    </r>
  </si>
  <si>
    <r>
      <rPr>
        <b/>
        <sz val="11"/>
        <color theme="1"/>
        <rFont val="Times New Roman"/>
        <family val="1"/>
        <charset val="204"/>
      </rPr>
      <t xml:space="preserve">В рамках реалізації завдання 1. "Промоція інвестиційного потенціалу регіону та інтерактивна підтримка інвестиційної діяльності" </t>
    </r>
    <r>
      <rPr>
        <sz val="11"/>
        <color theme="1"/>
        <rFont val="Times New Roman"/>
        <family val="1"/>
        <charset val="204"/>
      </rPr>
      <t xml:space="preserve">виготовлено каталог "Eкспортний потенціал Львівщини". 
</t>
    </r>
    <r>
      <rPr>
        <b/>
        <sz val="11"/>
        <color theme="1"/>
        <rFont val="Times New Roman"/>
        <family val="1"/>
        <charset val="204"/>
      </rPr>
      <t xml:space="preserve">В рамках реалізації завдання 2 "Відшкодування відсотків за кредитами для малого бізнесу"  </t>
    </r>
    <r>
      <rPr>
        <sz val="11"/>
        <color theme="1"/>
        <rFont val="Times New Roman"/>
        <family val="1"/>
        <charset val="204"/>
      </rPr>
      <t xml:space="preserve">підписано генеральні угоди про співпрацю з банківськими установами, відшкодування відсотків ведеться учасникам Програми 2017-2020рр.
</t>
    </r>
    <r>
      <rPr>
        <b/>
        <sz val="11"/>
        <color theme="1"/>
        <rFont val="Times New Roman"/>
        <family val="1"/>
        <charset val="204"/>
      </rPr>
      <t xml:space="preserve">В рамках реалізації завдання 3 "Підтримка підприємницької ініціативи учасників АТО (ООС)" (захід 3.1 "Мікрокредитування бізнесу") - </t>
    </r>
    <r>
      <rPr>
        <sz val="11"/>
        <color theme="1"/>
        <rFont val="Times New Roman"/>
        <family val="1"/>
        <charset val="204"/>
      </rPr>
      <t>підписано генеральні договора про співпрацю з банківськими установами, відшкодування відсотків ведеться учасникам Програми 2017-2020рр.;</t>
    </r>
    <r>
      <rPr>
        <b/>
        <sz val="11"/>
        <color theme="1"/>
        <rFont val="Times New Roman"/>
        <family val="1"/>
        <charset val="204"/>
      </rPr>
      <t xml:space="preserve"> (захід 3.2 "Підтримка стартап-проектів") - </t>
    </r>
    <r>
      <rPr>
        <sz val="11"/>
        <color theme="1"/>
        <rFont val="Times New Roman"/>
        <family val="1"/>
        <charset val="204"/>
      </rPr>
      <t>прийнято на розгляд 14 стартап-проєктів.</t>
    </r>
    <r>
      <rPr>
        <b/>
        <sz val="11"/>
        <color theme="1"/>
        <rFont val="Times New Roman"/>
        <family val="1"/>
        <charset val="204"/>
      </rPr>
      <t xml:space="preserve">
В рамках реалізації завдання 5 "Організація та проведення форумів, конференцій і тематичних заходів" (захід 5.2 "Проведення конференцій, виставкових та інших тематичних заходів") - </t>
    </r>
    <r>
      <rPr>
        <sz val="11"/>
        <color theme="1"/>
        <rFont val="Times New Roman"/>
        <family val="1"/>
        <charset val="204"/>
      </rPr>
      <t xml:space="preserve">забезпечено проведення заходу «IV Львівський експортний форум» та надання послуг із проведення консультаційного заходу та надання консультацій з питань забезпечення рівних прав і можливостей жінок і чоловіків при здійснені підприємницької діяльності; надано кейтирінгові послуги та послуги з харчування  при проведенні виїзних семінарів щодо питань стратегічного планування в ТГ. </t>
    </r>
    <r>
      <rPr>
        <b/>
        <sz val="11"/>
        <color theme="1"/>
        <rFont val="Times New Roman"/>
        <family val="1"/>
        <charset val="204"/>
      </rPr>
      <t xml:space="preserve">
З  метою виконання завдання 6 "Додаткове відшкодування відсотків за кредитами, отриманими за державною програмою «Доступні кредити 5-7-9» для малих підприємств під час карантинних заходів для запобігання поширенню гострої респіраторної хвороби COVID-19"</t>
    </r>
    <r>
      <rPr>
        <sz val="11"/>
        <color theme="1"/>
        <rFont val="Times New Roman"/>
        <family val="1"/>
        <charset val="204"/>
      </rPr>
      <t xml:space="preserve"> підписано меморандум між ЛОДА, ЛОР  та Фондом розвитку підприємництва щодо реалізації даного завдання.
</t>
    </r>
    <r>
      <rPr>
        <b/>
        <sz val="11"/>
        <color theme="1"/>
        <rFont val="Times New Roman"/>
        <family val="1"/>
        <charset val="204"/>
      </rPr>
      <t xml:space="preserve">В рамках реалізації завдання 7 "Ваучерна підтримка бізнесу" </t>
    </r>
    <r>
      <rPr>
        <sz val="11"/>
        <color theme="1"/>
        <rFont val="Times New Roman"/>
        <family val="1"/>
        <charset val="204"/>
      </rPr>
      <t xml:space="preserve"> проведено конкурс, розглянуто 67 заявок, відібрано 45 учасників на отримання відшкодування ваучера на суму 2 487,5 тис грн. Триває  прийом звітних документів. 
</t>
    </r>
    <r>
      <rPr>
        <b/>
        <sz val="11"/>
        <color theme="1"/>
        <rFont val="Times New Roman"/>
        <family val="1"/>
        <charset val="204"/>
      </rPr>
      <t>В рамках реалізації завдання 8 "Підтримка стартап-проєктів підприємців-початківців"</t>
    </r>
    <r>
      <rPr>
        <sz val="11"/>
        <color theme="1"/>
        <rFont val="Times New Roman"/>
        <family val="1"/>
        <charset val="204"/>
      </rPr>
      <t xml:space="preserve">  прийнято на розгляд експертної комісії 21 стартап-проєкт.
</t>
    </r>
    <r>
      <rPr>
        <b/>
        <sz val="11"/>
        <color theme="1"/>
        <rFont val="Times New Roman"/>
        <family val="1"/>
        <charset val="204"/>
      </rPr>
      <t>В рамках реалізації завдання 9 "Підтримка проєктів регіонального, економічного та інноваційного розвитку"</t>
    </r>
    <r>
      <rPr>
        <sz val="11"/>
        <color theme="1"/>
        <rFont val="Times New Roman"/>
        <family val="1"/>
        <charset val="204"/>
      </rPr>
      <t xml:space="preserve"> експертною комісією погоджено 5 проєктів-переможців конкурсу секторальної підтримки ЄС, які потребують співфінансування з обласного бюджету на суму 2 400,0 тис грн </t>
    </r>
  </si>
  <si>
    <r>
      <rPr>
        <b/>
        <sz val="12"/>
        <color theme="1"/>
        <rFont val="Times New Roman"/>
        <family val="1"/>
        <charset val="204"/>
      </rPr>
      <t>Комплексна програма підтримки та розвитку сільського господарства у Львівській області на 2021-2025 роки</t>
    </r>
    <r>
      <rPr>
        <sz val="12"/>
        <color theme="1"/>
        <rFont val="Times New Roman"/>
        <family val="1"/>
        <charset val="204"/>
      </rPr>
      <t>, рішення ЛОР від 18.02.2021 №57 (зі змінами - рішення від 16.03.2021 №99)</t>
    </r>
  </si>
  <si>
    <r>
      <rPr>
        <b/>
        <sz val="12"/>
        <color theme="1"/>
        <rFont val="Times New Roman"/>
        <family val="1"/>
        <charset val="204"/>
      </rPr>
      <t>Програма сприяння інноваційному та науково-технологічному розвитку у Львівській області на 2021-2025 роки</t>
    </r>
    <r>
      <rPr>
        <sz val="12"/>
        <color theme="1"/>
        <rFont val="Times New Roman"/>
        <family val="1"/>
        <charset val="204"/>
      </rPr>
      <t>, рішення ЛОР від 16.03.2021 № 85</t>
    </r>
  </si>
  <si>
    <r>
      <rPr>
        <b/>
        <sz val="12"/>
        <color theme="1"/>
        <rFont val="Times New Roman"/>
        <family val="1"/>
        <charset val="204"/>
      </rPr>
      <t>Комплексна програма підвищення енергоефективності, енергозбереження та розвитку відновлюваної енергетики у Львівській області на 2021-2025 роки</t>
    </r>
    <r>
      <rPr>
        <sz val="12"/>
        <color theme="1"/>
        <rFont val="Times New Roman"/>
        <family val="1"/>
        <charset val="204"/>
      </rPr>
      <t>, рішення ЛОР від 18.02.2021 № 62</t>
    </r>
  </si>
  <si>
    <r>
      <rPr>
        <b/>
        <sz val="12"/>
        <color theme="1"/>
        <rFont val="Times New Roman"/>
        <family val="1"/>
        <charset val="204"/>
      </rPr>
      <t>В рамках реалізації завдання 1 "Підвищення енергоефективності та впровадження джерел відновлюваної енергії в житловому фонді":</t>
    </r>
    <r>
      <rPr>
        <sz val="12"/>
        <color theme="1"/>
        <rFont val="Times New Roman"/>
        <family val="1"/>
        <charset val="204"/>
      </rPr>
      <t xml:space="preserve">
-744 мешканцям області з обласного бюджету  відшкодовано 4143,79 тис грн за надані фінансово-кредитними установами позики населенню на енергоощадні заходи на загальну суму 34320,1 тис. грн.;
-проведено відшкодування тіла кредиту на встановлення альтернативних джерел енергії в розмірі 10,5 тис. грн.;
-проведено відшкодування частини вартості обладнання у сумі 195,18 тис. грн., що використовує відновлювані джерела енергії та яке придбане і встановлене фізичними особами за власні кошти;
-8 ОСББ області відшкодовано частину відсоткової ставки у розмірі 490,36 тис гривень  за  кредитами, виданими в рамках програми підтримки енергомодернізації багатоквартирних будинків "Енергодім" ДУ " Фонд енергоефективності"
</t>
    </r>
  </si>
  <si>
    <r>
      <t>Стратегічна ціль 2  «ЯКІСНЕ ЖИТТЯ»</t>
    </r>
    <r>
      <rPr>
        <sz val="12"/>
        <color theme="1"/>
        <rFont val="Calibri"/>
        <family val="2"/>
        <charset val="204"/>
        <scheme val="minor"/>
      </rPr>
      <t xml:space="preserve"> </t>
    </r>
  </si>
  <si>
    <r>
      <rPr>
        <b/>
        <sz val="12"/>
        <color theme="1"/>
        <rFont val="Times New Roman"/>
        <family val="1"/>
        <charset val="204"/>
      </rPr>
      <t>Комплексна програма підтримки галузі охорони здоров'я  Львівської області на 2021-2025 роки</t>
    </r>
    <r>
      <rPr>
        <sz val="12"/>
        <color theme="1"/>
        <rFont val="Times New Roman"/>
        <family val="1"/>
        <charset val="204"/>
      </rPr>
      <t>, рішення ЛОР від 22.12.2020 № 22, від 23.02.2021 № 65, від 13.04.2021 №103</t>
    </r>
  </si>
  <si>
    <r>
      <rPr>
        <b/>
        <sz val="12"/>
        <color theme="1"/>
        <rFont val="Times New Roman"/>
        <family val="1"/>
        <charset val="204"/>
      </rPr>
      <t>По напрямах І "Надання медичної допомоги дорослому населенню", ІІ "Забезпечення дітей-інвалідів і дітей з важкими інтоксикаціями медичними препаратами, виробами медичного призначення та дезіноксикаційною терапією" та ІІІ "Покращення медичної допомоги хворим з онкологічними захворюваннями"</t>
    </r>
    <r>
      <rPr>
        <sz val="12"/>
        <color theme="1"/>
        <rFont val="Times New Roman"/>
        <family val="1"/>
        <charset val="204"/>
      </rPr>
      <t xml:space="preserve"> готувалися технічні завдання для закупівлі медпрепаратів, проводилася підготовка до проведення тендерних процедур, оголошувалися торги, здійснювалися закупівлі медпрепаратів та витратних матеріалів, зокрема по напряму 1 "Надання медичної допомоги дорослому населенню" в рамках реалізації таких завдань: покращення медичної допомоги хворим з легеневою гіпертензією; забезпечення невідкладної серцево-судинної хірургії; покращення медичної допомоги ревматологічним хворим на важкі форми артриту; покращення медичної допомоги хворим на розсіяний склероз; забезпечення інтенсивною терапію вагітних жінок у критичних станах та недоношених новонароджених дітей; покращення медичної допомоги хворим на хворобу Паркінсона; протидія ВІЛ-інфекції/СНІДу; діагностика, лікування та реабілітація громадян, які постраждали внаслідок (під час) Революції Гідності та антитерористичної операції та операції обєднаних сил; протидія туберкульозу та його хіміорезистентними формами.
</t>
    </r>
    <r>
      <rPr>
        <b/>
        <sz val="12"/>
        <color theme="1"/>
        <rFont val="Times New Roman"/>
        <family val="1"/>
        <charset val="204"/>
      </rPr>
      <t xml:space="preserve">В рамках реалізації напряму X "Заходи з підтримки закладів охорони здоров’я, в т.ч. закладів, які надають медичну допомогу хворим на гостру респіраторну хворобу COVID-19, викликану коронавірусом SARS-CoV-2" </t>
    </r>
    <r>
      <rPr>
        <sz val="12"/>
        <color theme="1"/>
        <rFont val="Times New Roman"/>
        <family val="1"/>
        <charset val="204"/>
      </rPr>
      <t xml:space="preserve">надано фінансову підтримку закладам охорони здоровя: фінансування комунальних послуг для  КНП ЛОР та фінансування КЗ ЛОР: заробітна плата, енергоносії, медикаменти, харчування та інші видатки на суму 225,1 млн. грн.
</t>
    </r>
  </si>
  <si>
    <r>
      <rPr>
        <b/>
        <sz val="12"/>
        <color theme="1"/>
        <rFont val="Times New Roman"/>
        <family val="1"/>
        <charset val="204"/>
      </rPr>
      <t>Комплексна  програма розвитку фізичної культури та спорту Львівщини на 2021-2025 роки</t>
    </r>
    <r>
      <rPr>
        <sz val="12"/>
        <color theme="1"/>
        <rFont val="Times New Roman"/>
        <family val="1"/>
        <charset val="204"/>
      </rPr>
      <t>, рішення ЛОР від 23.02.2021 №74 (зізмінами - рішення  від 16.03.2021 №92)</t>
    </r>
  </si>
  <si>
    <r>
      <rPr>
        <b/>
        <sz val="11"/>
        <color theme="1"/>
        <rFont val="Times New Roman"/>
        <family val="1"/>
        <charset val="204"/>
      </rPr>
      <t xml:space="preserve">В рамках реалізації завдання "Облаштування спортивних майданчиків різних типів": </t>
    </r>
    <r>
      <rPr>
        <sz val="11"/>
        <color theme="1"/>
        <rFont val="Times New Roman"/>
        <family val="1"/>
        <charset val="204"/>
      </rPr>
      <t>у с. Дідилів роботи завершені; на 7 об’єктах  визначено підрядника у системі ПРОЗОРО та розпочинаються роботи; на 4 об’єктах визначають підрядника у системі ПРОЗОРО, на 1 об’єкті очікується оголошення закупівлі.</t>
    </r>
    <r>
      <rPr>
        <b/>
        <sz val="11"/>
        <color theme="1"/>
        <rFont val="Times New Roman"/>
        <family val="1"/>
        <charset val="204"/>
      </rPr>
      <t xml:space="preserve">
В рамках реалізації завдання "Спортивні іміджеві проекти, спрямовані на утвердження репутації Львівщини як спортивного регіону" </t>
    </r>
    <r>
      <rPr>
        <sz val="11"/>
        <color theme="1"/>
        <rFont val="Times New Roman"/>
        <family val="1"/>
        <charset val="204"/>
      </rPr>
      <t xml:space="preserve">проведено 10 заходів.
</t>
    </r>
    <r>
      <rPr>
        <b/>
        <sz val="11"/>
        <color theme="1"/>
        <rFont val="Times New Roman"/>
        <family val="1"/>
        <charset val="204"/>
      </rPr>
      <t>В рамках реалізації завдання "Проведення обласних інформаційно-просвітницьких кампаній"</t>
    </r>
    <r>
      <rPr>
        <sz val="11"/>
        <color theme="1"/>
        <rFont val="Times New Roman"/>
        <family val="1"/>
        <charset val="204"/>
      </rPr>
      <t xml:space="preserve"> проведено кваліфікаційний відбір представників Львівщини до Олімпійської збірної команди України.</t>
    </r>
    <r>
      <rPr>
        <b/>
        <sz val="11"/>
        <color theme="1"/>
        <rFont val="Times New Roman"/>
        <family val="1"/>
        <charset val="204"/>
      </rPr>
      <t xml:space="preserve">
В рамках реалізації завдання "Створення належних умов спортсменам – членам національних збірних команд України та їхнім тренерам для підготовки до офіційних міжнародних змагань, Олімпійських, Паралімпійських, Дефлімпійських, Всесвітніх ігор та універсіад" </t>
    </r>
    <r>
      <rPr>
        <sz val="11"/>
        <color theme="1"/>
        <rFont val="Times New Roman"/>
        <family val="1"/>
        <charset val="204"/>
      </rPr>
      <t>за результатами виступів у І кварталі 2021 р. виплачені грошові винагороди 59 тренерам та 78 спортсменам – чемпіонам та призерам змагань міжнародного та державного рівня з олімпійських видів спорту. Підготовлений проєкт наказ про грошові винагороди за результатами виступів у ІІ кварталі на загальну суму понад 900 тис грн для  103 спорменів та 64 тренерів.</t>
    </r>
    <r>
      <rPr>
        <b/>
        <sz val="11"/>
        <color theme="1"/>
        <rFont val="Times New Roman"/>
        <family val="1"/>
        <charset val="204"/>
      </rPr>
      <t xml:space="preserve">
В рамках реалізації завдання "Модернізація / розвиток мережі спортивних споруд. Будівництво спортивних комплексів"</t>
    </r>
    <r>
      <rPr>
        <sz val="11"/>
        <color theme="1"/>
        <rFont val="Times New Roman"/>
        <family val="1"/>
        <charset val="204"/>
      </rPr>
      <t xml:space="preserve"> визначено підрядника у системі ПРОЗОРО  на 3об’єктах та розпочинають будівельні роботи.</t>
    </r>
    <r>
      <rPr>
        <b/>
        <sz val="11"/>
        <color theme="1"/>
        <rFont val="Times New Roman"/>
        <family val="1"/>
        <charset val="204"/>
      </rPr>
      <t xml:space="preserve">
В рамках реалізації завдання "Розвиток фізичної культури та спорту в сільській місцевості" </t>
    </r>
    <r>
      <rPr>
        <sz val="11"/>
        <color theme="1"/>
        <rFont val="Times New Roman"/>
        <family val="1"/>
        <charset val="204"/>
      </rPr>
      <t xml:space="preserve">проведено 17 заходів серед  жителів сільської місцевості та забезпечена участь представників Львівщини у 4 всеукраїнських змаганнях.
</t>
    </r>
    <r>
      <rPr>
        <b/>
        <sz val="11"/>
        <color theme="1"/>
        <rFont val="Times New Roman"/>
        <family val="1"/>
        <charset val="204"/>
      </rPr>
      <t>В рамках реалізації заходу "Соціальна інклюзія та інтеграція осіб з інвалідністю засобами фізичного виховання, рухової активності та адаптивного спорту"</t>
    </r>
    <r>
      <rPr>
        <sz val="11"/>
        <color theme="1"/>
        <rFont val="Times New Roman"/>
        <family val="1"/>
        <charset val="204"/>
      </rPr>
      <t xml:space="preserve"> проведено  29 навчально-тренувальних зборів, 6  реабілітаційно-спортивних зборів, 5 чемпіонатів  України, 7 обласних змагань, забезпечена участь спортсменів Львівщини у 23 всеукраїнських змаганнях.
</t>
    </r>
    <r>
      <rPr>
        <b/>
        <sz val="11"/>
        <color theme="1"/>
        <rFont val="Times New Roman"/>
        <family val="1"/>
        <charset val="204"/>
      </rPr>
      <t>В рамках реалізації заходу "Фізкультурно- спортивна реабілітація учасників АТО/ООС"</t>
    </r>
    <r>
      <rPr>
        <sz val="11"/>
        <color theme="1"/>
        <rFont val="Times New Roman"/>
        <family val="1"/>
        <charset val="204"/>
      </rPr>
      <t xml:space="preserve"> проведено НТЗ (32 осіб) та забезпечена участь у  Всеукраїнських Іграх Воїнів у Києві та Черкасах (32 осіб)</t>
    </r>
  </si>
  <si>
    <r>
      <rPr>
        <b/>
        <sz val="12"/>
        <color theme="1"/>
        <rFont val="Times New Roman"/>
        <family val="1"/>
        <charset val="204"/>
      </rPr>
      <t>Програма розвитку освіти Львівської області на 2021-2025 роки</t>
    </r>
    <r>
      <rPr>
        <sz val="12"/>
        <color theme="1"/>
        <rFont val="Times New Roman"/>
        <family val="1"/>
        <charset val="204"/>
      </rPr>
      <t>, рішення ЛОР від 18.02.2021 №64</t>
    </r>
  </si>
  <si>
    <r>
      <rPr>
        <b/>
        <u/>
        <sz val="12"/>
        <color theme="1"/>
        <rFont val="Times New Roman"/>
        <family val="1"/>
        <charset val="204"/>
      </rPr>
      <t>Дошкільна освіта</t>
    </r>
    <r>
      <rPr>
        <sz val="12"/>
        <color theme="1"/>
        <rFont val="Times New Roman"/>
        <family val="1"/>
        <charset val="204"/>
      </rPr>
      <t xml:space="preserve">
Проведено в режимі он-лайн навчання педагогів закладів дошкільної освіти за програмою духовно-морального виховання дітей дошкільного віку «Зерно любові», «Aflatot», «Нехворійко». 
Проводилось розроблення Google документів, проведення анкетування, обробка і представлення результатів.
Придбано канцтовари для проведення заходу.
</t>
    </r>
    <r>
      <rPr>
        <b/>
        <u/>
        <sz val="12"/>
        <color theme="1"/>
        <rFont val="Times New Roman"/>
        <family val="1"/>
        <charset val="204"/>
      </rPr>
      <t xml:space="preserve">Загальна середня освіта
</t>
    </r>
    <r>
      <rPr>
        <sz val="12"/>
        <color theme="1"/>
        <rFont val="Times New Roman"/>
        <family val="1"/>
        <charset val="204"/>
      </rPr>
      <t xml:space="preserve">Відбулися два вебінари з проєкту «Програма підвищення кваліфікації педагогічних працівників різних категорій “TeenSTAR: Статевість в контексті дорослої відповідальності”».
Придбано обладнання для проведення заходу (проєкт «Ательє візуальних проєктів») (портативний накопичувач та кулер).
Проведено збір та обробку дпоказників діяльності освітніх закладів.
Проводилась реалізація проєкту «Освітній Еверест».
</t>
    </r>
    <r>
      <rPr>
        <b/>
        <u/>
        <sz val="12"/>
        <color theme="1"/>
        <rFont val="Times New Roman"/>
        <family val="1"/>
        <charset val="204"/>
      </rPr>
      <t>Спеціальна освіта</t>
    </r>
    <r>
      <rPr>
        <sz val="12"/>
        <color theme="1"/>
        <rFont val="Times New Roman"/>
        <family val="1"/>
        <charset val="204"/>
      </rPr>
      <t xml:space="preserve">
Забезпечено функціонування двох  освітньо-соціально-культурних центрів для дітей з особливими потребами: Святого Миколая та Святого Антонія.
</t>
    </r>
    <r>
      <rPr>
        <b/>
        <u/>
        <sz val="12"/>
        <color theme="1"/>
        <rFont val="Times New Roman"/>
        <family val="1"/>
        <charset val="204"/>
      </rPr>
      <t>Професійна (професійно-технічна) та фахова передвища освіта</t>
    </r>
    <r>
      <rPr>
        <sz val="12"/>
        <color theme="1"/>
        <rFont val="Times New Roman"/>
        <family val="1"/>
        <charset val="204"/>
      </rPr>
      <t xml:space="preserve">
Надано послуги з підготовки та реалізації заходів з залученням представників роботодавців та адміністрації закладів ПТО.
</t>
    </r>
    <r>
      <rPr>
        <b/>
        <u/>
        <sz val="12"/>
        <color theme="1"/>
        <rFont val="Times New Roman"/>
        <family val="1"/>
        <charset val="204"/>
      </rPr>
      <t>Управління</t>
    </r>
    <r>
      <rPr>
        <sz val="12"/>
        <color theme="1"/>
        <rFont val="Times New Roman"/>
        <family val="1"/>
        <charset val="204"/>
      </rPr>
      <t xml:space="preserve">
Проведено першу та другу сесію Освітньої академії для керівників органів управління освітою та закладів ПТО.
</t>
    </r>
    <r>
      <rPr>
        <b/>
        <u/>
        <sz val="12"/>
        <color theme="1"/>
        <rFont val="Times New Roman"/>
        <family val="1"/>
        <charset val="204"/>
      </rPr>
      <t>Наскрізні проєкти</t>
    </r>
    <r>
      <rPr>
        <sz val="12"/>
        <color theme="1"/>
        <rFont val="Times New Roman"/>
        <family val="1"/>
        <charset val="204"/>
      </rPr>
      <t xml:space="preserve">
Проведено заходи: “Крок до України” та «Український освітній всесвіт»</t>
    </r>
  </si>
  <si>
    <r>
      <rPr>
        <b/>
        <sz val="12"/>
        <color theme="1"/>
        <rFont val="Times New Roman"/>
        <family val="1"/>
        <charset val="204"/>
      </rPr>
      <t>Комплексна програма розвитку культури Львівщини на 2021-2025 роки</t>
    </r>
    <r>
      <rPr>
        <sz val="12"/>
        <color theme="1"/>
        <rFont val="Times New Roman"/>
        <family val="1"/>
        <charset val="204"/>
      </rPr>
      <t xml:space="preserve"> від 23.02.2021 №69 (зі змінами - рішення від 16.03.2021 №82) </t>
    </r>
  </si>
  <si>
    <r>
      <rPr>
        <b/>
        <sz val="12"/>
        <color theme="1"/>
        <rFont val="Times New Roman"/>
        <family val="1"/>
        <charset val="204"/>
      </rPr>
      <t>Програма відновлення, збереження національної пам’яті та протокольних заходів на 2021-2025 роки</t>
    </r>
    <r>
      <rPr>
        <sz val="12"/>
        <color theme="1"/>
        <rFont val="Times New Roman"/>
        <family val="1"/>
        <charset val="204"/>
      </rPr>
      <t xml:space="preserve">, рішення ЛОР від   від 23.02.2021 №68 (зі змінами - рішення від 16.03.2021 №96)  </t>
    </r>
  </si>
  <si>
    <r>
      <rPr>
        <b/>
        <sz val="12"/>
        <color theme="1"/>
        <rFont val="Times New Roman"/>
        <family val="1"/>
        <charset val="204"/>
      </rPr>
      <t xml:space="preserve">Проведення ряду заходів з нагоди державних свят та знаменних дат місцевого значення: </t>
    </r>
    <r>
      <rPr>
        <sz val="12"/>
        <color theme="1"/>
        <rFont val="Times New Roman"/>
        <family val="1"/>
        <charset val="204"/>
      </rPr>
      <t>відзначення: Дня Соборності України, 102-ї річниці проголошення Акту злуки УНР та ЗУНР; 103-річниці подвигу Героїв Крут; 
Дня вшанування учасників бойових дій на території інших держав; вшанування пам'яті Героїв Небесної Сотні; 35-ті роковини Чорнобильської катастрофи; заходи з нагоди Дня пам’яті жертв політичних репресій; Відзначення Дня пам'яті та примирення. Заходи із вшанування пам’яті жертв Другої світової війни.</t>
    </r>
    <r>
      <rPr>
        <b/>
        <sz val="12"/>
        <color theme="1"/>
        <rFont val="Times New Roman"/>
        <family val="1"/>
        <charset val="204"/>
      </rPr>
      <t xml:space="preserve">
Проведено ряд заходів з нагоди знаменних дат місцевого значення.
</t>
    </r>
    <r>
      <rPr>
        <sz val="12"/>
        <color theme="1"/>
        <rFont val="Times New Roman"/>
        <family val="1"/>
        <charset val="204"/>
      </rPr>
      <t xml:space="preserve">Заходи присвячені Дню пам'яті жертв геноциду кримськотатарського народу, Відзначення 78-річчя від 
дня створення дивізії «Галичина», Відзначення 
День пам'яті українців, які рятували 
євреїв під час Другої світової війни, проект «Українські герої-мистці у світі» з нагоди відзначення 25-ї річниці Конституції України, Вшанування Євгена Петрушевича, Вшанування Ірини Сеник, Вшанування 80-х роковин масових розстрілів у тюрмах західної України в червні 1941 року.
Проведено театралізоване військово-історичне дійство «Бій за гору Маківка».
</t>
    </r>
    <r>
      <rPr>
        <b/>
        <sz val="12"/>
        <color theme="1"/>
        <rFont val="Times New Roman"/>
        <family val="1"/>
        <charset val="204"/>
      </rPr>
      <t>В рамках реалізації заходу "Фінансова підтримка КП ЛОР з питань здійснення пошуку поховань учасників національно-визвольних змагань та жертв воєн, депортацій і політичних репресій «Доля»"</t>
    </r>
    <r>
      <rPr>
        <sz val="12"/>
        <color theme="1"/>
        <rFont val="Times New Roman"/>
        <family val="1"/>
        <charset val="204"/>
      </rPr>
      <t xml:space="preserve"> в січні 2021 року в м. Угнів, Червоноградський район взяли участь у вшануванні пам’яті учасників національно-визвольної боротьби. Здійснено виїзди в м.Дрогобич, м. Буськ, м.Комарно, м. Сколе та с.Климець з метою збору інформації, підготовки пошукових експедицій у цьому році та здійснення перепоховання жертв політичних репресій. В лютому Директор КП ЛОР «Доля» Святослав Шеремета взяв участь в заходах з вшанування пам’яті воїнів УНР в м.Ланцут.Здійснено виїзд в с.Тухля, Славська ОТГ, Стрийського району на огляд місця ймовірного місця поховання періоду Другої світової війни. В березні було проведено благоустрій Військового меморіалу «Героям Карпатської України» на Верецькому перевалі очистили сніг та провели підготовку меморіалу до урочистих заходів. В березні провели пошукові експедиції в с. Копитів, Червоноградського району, смт. Великий Любінь, Львівський район з метою збором інформації про місця поховання та пошуку криївки УПА. Інформація про місце знаходження криївки в смт.Великий Любінь не підтвердилася. В с. Боложинів проведено експедицію з пошуку ймовірного місця поховання вояків УПА. Поховання не віднайдено. Проведено експедицію в с. Вовчухи де було зібрано інформацію про ймовірне місце поховання жертв політичних репресій. Проведено експедицію в с. Спас, Самбірський район для збору інформації про ймовірне розміщення поховання часів Першої світової війни. Проведено експедиції в с. Підгірці с. Колтів, Золочівський район для збору інформації про ймовірне розміщення поховання часів Другої світової війни та проведено пошукові роботи. Проводиться підготовка переносної банерної виставки присвяченої 80-ій річниці від проведення масових розстрілів НКВД на Західній Україні. Протягом січня-березня опрацьовується та систематизується супровідний матеріал, який був віднайдений у 2020 році. Протягом першого кварталу цього року проводиться робота з архівними матеріалами з метою отримання інформації про місця ймовірних поховань жертв воєн, політичних репресій та учасників національно-визвольних змагань</t>
    </r>
  </si>
  <si>
    <r>
      <rPr>
        <b/>
        <sz val="12"/>
        <color theme="1"/>
        <rFont val="Times New Roman"/>
        <family val="1"/>
        <charset val="204"/>
      </rPr>
      <t>Програма підтримки розвитку Пласту у Львівській області на 2021 - 2025 роки</t>
    </r>
    <r>
      <rPr>
        <sz val="12"/>
        <color theme="1"/>
        <rFont val="Times New Roman"/>
        <family val="1"/>
        <charset val="204"/>
      </rPr>
      <t>, рішення ЛОР від 23.02.2021 № 75 (зі змінами - рішення від 16.03.2021 №82 та №91)</t>
    </r>
  </si>
  <si>
    <r>
      <rPr>
        <b/>
        <sz val="12"/>
        <color theme="1"/>
        <rFont val="Times New Roman"/>
        <family val="1"/>
        <charset val="204"/>
      </rPr>
      <t>Комплексна програма соціальної підтримки у Львівській області учасників АТО (ООС) та їхніх родин, бійців-добровольців АТО, а також родин Героїв Небесної Сотні на 2021 – 2025 роки</t>
    </r>
    <r>
      <rPr>
        <sz val="12"/>
        <color theme="1"/>
        <rFont val="Times New Roman"/>
        <family val="1"/>
        <charset val="204"/>
      </rPr>
      <t xml:space="preserve">, рішення ЛОР від 22.12.2020 №20, від 18.02.2021 №53, розпорядження ЛОДА від 30.04.2021 №342/0/5-21 </t>
    </r>
  </si>
  <si>
    <r>
      <rPr>
        <b/>
        <sz val="12"/>
        <color theme="1"/>
        <rFont val="Times New Roman"/>
        <family val="1"/>
        <charset val="204"/>
      </rPr>
      <t>Комплексна програма соціальної підтримки окремих категорій громадян Львівської області на 2021 – 2025 роки</t>
    </r>
    <r>
      <rPr>
        <sz val="12"/>
        <color theme="1"/>
        <rFont val="Times New Roman"/>
        <family val="1"/>
        <charset val="204"/>
      </rPr>
      <t>,  рішення ЛОР від 22.12.2020 №20, від 18.02.2021 №54, розпорядження ЛОДА від 23.04.2021 №316/0/5-21</t>
    </r>
  </si>
  <si>
    <r>
      <rPr>
        <b/>
        <sz val="12"/>
        <color theme="1"/>
        <rFont val="Times New Roman"/>
        <family val="1"/>
        <charset val="204"/>
      </rPr>
      <t>Регіональна програма забезпечення житлом дітей-сиріт, дітей, позбавлених батьківського піклування, та осіб з їх числа у Львівській області на 2021-2025 роки</t>
    </r>
    <r>
      <rPr>
        <sz val="12"/>
        <color theme="1"/>
        <rFont val="Times New Roman"/>
        <family val="1"/>
        <charset val="204"/>
      </rPr>
      <t xml:space="preserve">, рішення ЛОР від 18.02.2021 № 55 </t>
    </r>
  </si>
  <si>
    <r>
      <rPr>
        <b/>
        <sz val="12"/>
        <color theme="1"/>
        <rFont val="Times New Roman"/>
        <family val="1"/>
        <charset val="204"/>
      </rPr>
      <t>Обласна програма "Молодь Львівщини" на 2021-2025 роки</t>
    </r>
    <r>
      <rPr>
        <sz val="12"/>
        <color theme="1"/>
        <rFont val="Times New Roman"/>
        <family val="1"/>
        <charset val="204"/>
      </rPr>
      <t>, рішення ЛОР від 23.02.2021  №73 (зі змінами - рішення від 16.03.2021 №82 та №91)</t>
    </r>
  </si>
  <si>
    <r>
      <rPr>
        <b/>
        <sz val="12"/>
        <color theme="1"/>
        <rFont val="Times New Roman"/>
        <family val="1"/>
        <charset val="204"/>
      </rPr>
      <t>Регіональна програма сприяння розвитку інформаційного простору та громадянського суспільства у Львівській області на 2021-2025 роки</t>
    </r>
    <r>
      <rPr>
        <sz val="12"/>
        <color theme="1"/>
        <rFont val="Times New Roman"/>
        <family val="1"/>
        <charset val="204"/>
      </rPr>
      <t>, рішення ЛОР від 23.02.2021 №67 (зі змінами - рішення від 16.03.2021 №97)</t>
    </r>
  </si>
  <si>
    <r>
      <rPr>
        <b/>
        <sz val="10"/>
        <color theme="1"/>
        <rFont val="Times New Roman"/>
        <family val="1"/>
        <charset val="204"/>
      </rPr>
      <t>Фінансова підтримка комунального підприємства Львівської обласної ради ТРК "ПЕРШИЙ ЗАХІДНИЙ":</t>
    </r>
    <r>
      <rPr>
        <sz val="10"/>
        <color theme="1"/>
        <rFont val="Times New Roman"/>
        <family val="1"/>
        <charset val="204"/>
      </rPr>
      <t xml:space="preserve"> профінансовано: заробітна плата, відрядження, комунальні послуги, послуги цифрового ТБ, трансляція телепередач за допомогою супутника Amos-7, придбання жанрового контенту, придбання господарських товарів, паливно-мастильних матеріалів.</t>
    </r>
    <r>
      <rPr>
        <b/>
        <sz val="10"/>
        <color theme="1"/>
        <rFont val="Times New Roman"/>
        <family val="1"/>
        <charset val="204"/>
      </rPr>
      <t xml:space="preserve">
Підтримка регіонального кінематографу: </t>
    </r>
    <r>
      <rPr>
        <sz val="10"/>
        <color theme="1"/>
        <rFont val="Times New Roman"/>
        <family val="1"/>
        <charset val="204"/>
      </rPr>
      <t xml:space="preserve">проведено конкурс, визначено 9 переможців, яким надаватиметься співфінансування на створення кінопродукту.
Затверджено перелік періодичних видань які отримають дотацію з обласного бюджету.
На виконання розпорядження голови ОДА від 16.03.2021 № 188/0/5-21 «Про визначення офіційного друкованого видання обласної державної адміністрації на 2021 рік» укладено угоду з ТзОВ «Професійна ліга» на друк розпоряджень № 26/21 у газеті «Львівська пошта».
Проведено спрощені закупівлі, визначено переможців з якими укладено угоди на висвітлення діяльності ЛОДА на радіо: «Галичина FM»,  «Люкс FM», «Львівська хвиля»; телеканалах «24», «Правда ТУТ Львів», на сайтах: «galinfo», «forpost», «dilo», «leopolis», «dailylviv»,«dyvys».
Оплачено створення трьох промоційних відеороликів з висвітлення роботи облдержадміністрації та її структурних підрозділів.
Проведено ряд інформаційних кампаній, спрямованих на: відзначення Дня українського добровольця; вшанування пам’яті Героїв Крут та відзначення  6-ї річниці виходу з Донецького аеропорту; 
відзначення Дня Героїв Небесної Сотні; -відзначення Дня Соборності України; відзначення різдвяних свят з дотриманням карантинних обмежень; промоція заходів із передачі «Віфлеємського вогню»; промоція  військової служби за контрактом у ЗСУ; промоція земельної реформи в Україні; спрямованої на захист дітей, протидію шантажу у цифровому просторі, сексуальному насильству та сексуальній експлуатації  та промоцію проєкту #stop_seхтинг; промоція безпечного проведення Великодніх свят та дотримання протиепідемічних заходів «Святкуй дома»;  промоція вакцинації від COVID-19; протидія поширенню COVID-19; інформування мешканців щодо дій при наявності симптомів гострого вірусного захворювання та перебування у місцях поширення коронавірусу;  промоція святкування дня молоді у Львові.
Оплачено проведення медійного форуму для ЗМІ присвяченому відзначенню Дня журналіста та  спрямованому на вирішення актуальних викликів у сучасному медіапросторі.
Укладено договір щодо зобов'язання надання послуг з  забезпечення роботи та обслуговування офіційного веб-сайту Львівської обласної державної адміністрації.
Проведено конкурс проєктів і заходів інститутів громадянського супільства - 10 переможців.
Сформовано новий склад Громадської ради: установлено програмне забезпечення Election Runner та Zoom Rooms </t>
    </r>
  </si>
  <si>
    <r>
      <rPr>
        <b/>
        <sz val="12"/>
        <color theme="1"/>
        <rFont val="Times New Roman"/>
        <family val="1"/>
        <charset val="204"/>
      </rPr>
      <t>Комплексна програма надання житлових кредитів окремим категоріям громадян у Львівській області на 2021-2025 роки</t>
    </r>
    <r>
      <rPr>
        <sz val="12"/>
        <color theme="1"/>
        <rFont val="Times New Roman"/>
        <family val="1"/>
        <charset val="204"/>
      </rPr>
      <t>, рішення ЛОР від 18.02.2021 № 58 (зі змінами -  рішення від 16.03.2021 № 82)</t>
    </r>
  </si>
  <si>
    <r>
      <rPr>
        <b/>
        <sz val="12"/>
        <color theme="1"/>
        <rFont val="Times New Roman"/>
        <family val="1"/>
        <charset val="204"/>
      </rPr>
      <t>В рамках реалізації завдання "Підтримка індивідуального житлового будівництва на селі «Власний дім»</t>
    </r>
    <r>
      <rPr>
        <sz val="12"/>
        <color theme="1"/>
        <rFont val="Times New Roman"/>
        <family val="1"/>
        <charset val="204"/>
      </rPr>
      <t xml:space="preserve"> за кошти обласного бюджету надано житлові кредити 9 сільським забудовникам: індивідуальні сільські забудовники -  Іванова О.М., Волошина І.В., Стручинський М.В., Гуляйгородська І.В., Барна Р.В., Сєдов С.В., Лазар Н.М., Семенів Р.Р., Кулявець О.В.
</t>
    </r>
    <r>
      <rPr>
        <b/>
        <sz val="12"/>
        <color theme="1"/>
        <rFont val="Times New Roman"/>
        <family val="1"/>
        <charset val="204"/>
      </rPr>
      <t xml:space="preserve">З метою реалізації завдання "Забезпечення молоді житлом у Львівській області" </t>
    </r>
    <r>
      <rPr>
        <sz val="12"/>
        <color theme="1"/>
        <rFont val="Times New Roman"/>
        <family val="1"/>
        <charset val="204"/>
      </rPr>
      <t>перелік позичальникув відповідно до умов Програми проходить процедуру погодження</t>
    </r>
  </si>
  <si>
    <r>
      <rPr>
        <b/>
        <sz val="12"/>
        <color theme="1"/>
        <rFont val="Times New Roman"/>
        <family val="1"/>
        <charset val="204"/>
      </rPr>
      <t>В рамках реалізації завдання "Підтримка індивідуального житлового будівництва на селі «Власний дім»</t>
    </r>
    <r>
      <rPr>
        <sz val="12"/>
        <color theme="1"/>
        <rFont val="Times New Roman"/>
        <family val="1"/>
        <charset val="204"/>
      </rPr>
      <t xml:space="preserve"> за кошти державного бюджету надано житлові кредити 3 сільським забудовникам: індивідуальні сільські забудовники - Лозинська С.М. Гула Я.І., Веньямінов А.Ю.</t>
    </r>
  </si>
  <si>
    <r>
      <rPr>
        <b/>
        <sz val="12"/>
        <color theme="1"/>
        <rFont val="Times New Roman"/>
        <family val="1"/>
        <charset val="204"/>
      </rPr>
      <t>Комплексна програма "Безпечна Львівщина"  на 2021-2025 роки</t>
    </r>
    <r>
      <rPr>
        <sz val="12"/>
        <color theme="1"/>
        <rFont val="Times New Roman"/>
        <family val="1"/>
        <charset val="204"/>
      </rPr>
      <t xml:space="preserve">, рішення ЛОР від 16.03.2021 № 84, від27.04.2021 №127 </t>
    </r>
  </si>
  <si>
    <r>
      <rPr>
        <b/>
        <sz val="11"/>
        <color theme="1"/>
        <rFont val="Times New Roman"/>
        <family val="1"/>
        <charset val="204"/>
      </rPr>
      <t xml:space="preserve">В рамках реалізації завдання "Накопичення Львівського регіонального резерву матеріально-технічних ресурсів" </t>
    </r>
    <r>
      <rPr>
        <sz val="11"/>
        <color theme="1"/>
        <rFont val="Times New Roman"/>
        <family val="1"/>
        <charset val="204"/>
      </rPr>
      <t xml:space="preserve">кошти скеровано на придбання пально-мастильних матеріалів (бензин А-92 - 19290 л, бензин А-95 - 550 л, дизельне паливо - 25150 л.).
</t>
    </r>
    <r>
      <rPr>
        <b/>
        <sz val="11"/>
        <color theme="1"/>
        <rFont val="Times New Roman"/>
        <family val="1"/>
        <charset val="204"/>
      </rPr>
      <t>В рамках реалізації завдання "Забезпечення готовності систем оповіщення і зв’язку цивільного захисту області"</t>
    </r>
    <r>
      <rPr>
        <sz val="11"/>
        <color theme="1"/>
        <rFont val="Times New Roman"/>
        <family val="1"/>
        <charset val="204"/>
      </rPr>
      <t xml:space="preserve"> проводилось експлуатаційно-технічне обслуговування обладнання територіальної автоматизованої системи централізованого оповіщення, експлуатація та обслуговування електромереж; монтаж обладнання; закупівля телекомунікаційних послуг для централізованого оповіщення.
</t>
    </r>
    <r>
      <rPr>
        <b/>
        <sz val="11"/>
        <color theme="1"/>
        <rFont val="Times New Roman"/>
        <family val="1"/>
        <charset val="204"/>
      </rPr>
      <t xml:space="preserve">В рамках реалізації завдання "Організація рятування на водах Львівської області" </t>
    </r>
    <r>
      <rPr>
        <sz val="11"/>
        <color theme="1"/>
        <rFont val="Times New Roman"/>
        <family val="1"/>
        <charset val="204"/>
      </rPr>
      <t xml:space="preserve">кошти скеровано на утримання, підготовку та перепідготовку особового складу рятувально-водолазних формувань для проведення пошуково-рятувальних робіт (оплата праці, телекомунікаційних послуг,  енергоносіїв та газу тощо).
</t>
    </r>
    <r>
      <rPr>
        <b/>
        <sz val="11"/>
        <color theme="1"/>
        <rFont val="Times New Roman"/>
        <family val="1"/>
        <charset val="204"/>
      </rPr>
      <t>В рамках реалізації завдання "Забезпечення функціонування пунктів управління цивільного захисту області"</t>
    </r>
    <r>
      <rPr>
        <sz val="11"/>
        <color theme="1"/>
        <rFont val="Times New Roman"/>
        <family val="1"/>
        <charset val="204"/>
      </rPr>
      <t xml:space="preserve"> закуплено послуги  з охорони об’єкту Вузлова.
Кошти також  скеровувались:
-</t>
    </r>
    <r>
      <rPr>
        <b/>
        <sz val="11"/>
        <color theme="1"/>
        <rFont val="Times New Roman"/>
        <family val="1"/>
        <charset val="204"/>
      </rPr>
      <t>в рамках реалізації завдання "Сприяння матеріально-технічному забезпеченню окремих військових формувань, дислокованих на території Львівської області";
-</t>
    </r>
    <r>
      <rPr>
        <sz val="11"/>
        <color theme="1"/>
        <rFont val="Times New Roman"/>
        <family val="1"/>
        <charset val="204"/>
      </rPr>
      <t>в</t>
    </r>
    <r>
      <rPr>
        <b/>
        <sz val="11"/>
        <color theme="1"/>
        <rFont val="Times New Roman"/>
        <family val="1"/>
        <charset val="204"/>
      </rPr>
      <t xml:space="preserve"> рамках реалізації заходу "Сприяння матеріально-технічному
забезпеченню Головного управління НП у Львівській області" </t>
    </r>
    <r>
      <rPr>
        <sz val="11"/>
        <color theme="1"/>
        <rFont val="Times New Roman"/>
        <family val="1"/>
        <charset val="204"/>
      </rPr>
      <t xml:space="preserve">на побудову системи відеоспостереження з серверним обладнанням і програмним забезпеченням та її монтажем, пусконалагоджувальні роботи та на здійснення технічного нагляду за виконанням робіт;
-на організацію системи охорони об’єктів, безпеки громадян, підготовки та перепідготовки працівників комунального підприємства, забезпечення персоналу необхідним форменим одягом та спецзасобами (КП ЛОР "Охорона та захист Львівщини")
</t>
    </r>
  </si>
  <si>
    <r>
      <rPr>
        <b/>
        <sz val="12"/>
        <color theme="1"/>
        <rFont val="Times New Roman"/>
        <family val="1"/>
        <charset val="204"/>
      </rPr>
      <t>Програма виконання судових рішень та виконавчих документів на 2020 -2022 роки</t>
    </r>
    <r>
      <rPr>
        <sz val="12"/>
        <color theme="1"/>
        <rFont val="Times New Roman"/>
        <family val="1"/>
        <charset val="204"/>
      </rPr>
      <t>, рішення ЛОР від  19.11.2020 №1096</t>
    </r>
  </si>
  <si>
    <r>
      <rPr>
        <b/>
        <sz val="12"/>
        <color theme="1"/>
        <rFont val="Times New Roman"/>
        <family val="1"/>
        <charset val="204"/>
      </rPr>
      <t>Регіональна програма розвитку містобудівного кадастру та просторового планування на 2021-2025 роки</t>
    </r>
    <r>
      <rPr>
        <sz val="12"/>
        <color theme="1"/>
        <rFont val="Times New Roman"/>
        <family val="1"/>
        <charset val="204"/>
      </rPr>
      <t xml:space="preserve">, рішення ЛОР від 18.02.2021 №59 </t>
    </r>
  </si>
  <si>
    <r>
      <rPr>
        <b/>
        <sz val="12"/>
        <color theme="1"/>
        <rFont val="Times New Roman"/>
        <family val="1"/>
        <charset val="204"/>
      </rPr>
      <t>Програма розвитку мережі й утримання автомобільних доріг, організації та безпеки дорожнього руху на 2021-2025 роки</t>
    </r>
    <r>
      <rPr>
        <sz val="12"/>
        <color theme="1"/>
        <rFont val="Times New Roman"/>
        <family val="1"/>
        <charset val="204"/>
      </rPr>
      <t>, рішення ЛОР від 18.02.2021 №61, від 16.03.2021 № 82 та 89, від 27.04.2021 № 122</t>
    </r>
  </si>
  <si>
    <r>
      <rPr>
        <b/>
        <sz val="12"/>
        <color theme="1"/>
        <rFont val="Times New Roman"/>
        <family val="1"/>
        <charset val="204"/>
      </rPr>
      <t>Відповідно до затверджених переліків заплановано виконати:</t>
    </r>
    <r>
      <rPr>
        <sz val="12"/>
        <color theme="1"/>
        <rFont val="Times New Roman"/>
        <family val="1"/>
        <charset val="204"/>
      </rPr>
      <t xml:space="preserve">
-ремонтні роботи на 25 об’єктах автомольних доріг загального користування місцевого значення. На 14 об'єктах роботи завершено, на 3 об'єктах роботи тривають. Відремонтовано 10,36 км;
-ремонтні роботи на 23 об’єктах вулиць і доріг комунальної власності. На 2 об'єктах роботи завершено, на 4 об'єктах роботи тривають. Відремонтовано 0,7 км;
-роботи з влаштування транспортної розв’язки на автомобільній дорозі загального користування державного значення, а також послуги з відеоспостереження на автомобільних дорогах загального користування у Львівській області;
-аварійно-відновлювальні роботи по будівництву моста через р.Дністер на автомобільній дорозі Монастирець - Поляна;
-здійснити співфінансування 2 об’єктів автомобільних доріг загального користування в рамках співфінансування проектів міжнародної технічної допомоги</t>
    </r>
  </si>
  <si>
    <r>
      <rPr>
        <b/>
        <sz val="12"/>
        <color theme="1"/>
        <rFont val="Times New Roman"/>
        <family val="1"/>
        <charset val="204"/>
      </rPr>
      <t>Відповідно до затверджених переліків заплановано виконати:</t>
    </r>
    <r>
      <rPr>
        <sz val="12"/>
        <color theme="1"/>
        <rFont val="Times New Roman"/>
        <family val="1"/>
        <charset val="204"/>
      </rPr>
      <t xml:space="preserve">
-ремонтні роботи на 32 об’єктах автомобільних доріг загального користування місцевого значення.  На 6 об'єктах роботи завершено, на 2 об'єктах роботи тривають</t>
    </r>
  </si>
  <si>
    <r>
      <rPr>
        <b/>
        <sz val="12"/>
        <color theme="1"/>
        <rFont val="Times New Roman"/>
        <family val="1"/>
        <charset val="204"/>
      </rPr>
      <t>Комплексна програма регіонального розвитку Львівщини на 2021-2025 роки</t>
    </r>
    <r>
      <rPr>
        <sz val="12"/>
        <color theme="1"/>
        <rFont val="Times New Roman"/>
        <family val="1"/>
        <charset val="204"/>
      </rPr>
      <t xml:space="preserve">, рішення ЛОР від 18.02.2021 №60 </t>
    </r>
  </si>
  <si>
    <r>
      <rPr>
        <b/>
        <u/>
        <sz val="11"/>
        <color theme="1"/>
        <rFont val="Times New Roman"/>
        <family val="1"/>
        <charset val="204"/>
      </rPr>
      <t>В рамках реалізації завдання "Проведення конкурсу проєктів місцевих ініціати":</t>
    </r>
    <r>
      <rPr>
        <sz val="11"/>
        <color theme="1"/>
        <rFont val="Times New Roman"/>
        <family val="1"/>
        <charset val="204"/>
      </rPr>
      <t xml:space="preserve">
30.11.2020-01.03.2021 - прийом заявок для участі в конкурсі;
24.03.2021-14.04.2021 – оцінювання проєктів;
30.04.2021 - протоколом засідання Конкурсної ради №3 погоджено  потенційних переможців конкурсу (474 проєкти)
30.04.2021-28.05.2021 - збір рішень ОМС про забезпечення бюджетного співфінасування проєктів потенційних переможців;
09.06.2021- протоколом засідання Конкурсної ради №5 затверджено 474 переможців конкурсу.
Видано розпорядження голови ОДА щодо розподілу видатків.
</t>
    </r>
    <r>
      <rPr>
        <b/>
        <u/>
        <sz val="11"/>
        <color theme="1"/>
        <rFont val="Times New Roman"/>
        <family val="1"/>
        <charset val="204"/>
      </rPr>
      <t xml:space="preserve">В рамках реалізації завдання "Проведення конкурсу проєктів регіонального розвитку":
</t>
    </r>
    <r>
      <rPr>
        <sz val="11"/>
        <color theme="1"/>
        <rFont val="Times New Roman"/>
        <family val="1"/>
        <charset val="204"/>
      </rPr>
      <t>Розроблено онлайн-платформу прийому заявок.  Проведено навчання для зацікавлених щодо участі в конкурсі.
26.03.2021-26.04.2021 -  прийом заявок для участі в конкурсі;
27.04.2021-17.05.2021 –  оцінювання проєктів;
25.05.2021 – протоколом засідання Конкурсної ради №4 погоджено потенційних переможців конкурсу (32 проєкти);
25.05.2021-08.06.2021 - збір рішень ОМС про забезпечення бюджетного співфінасування проєктів потенційних переможців;
09.06.2021 - протоколом засідання Конкурсної ради №5 затверджено 33 переможці конкурсу;
Видано розпорядження голови ОДА щодо розподілу видатків</t>
    </r>
  </si>
  <si>
    <r>
      <rPr>
        <b/>
        <sz val="12"/>
        <color theme="1"/>
        <rFont val="Times New Roman"/>
        <family val="1"/>
        <charset val="204"/>
      </rPr>
      <t>Регіональна програма з міжнародного і транскордонного співробітництва, європейської інтеграції на 2021-2025 роки</t>
    </r>
    <r>
      <rPr>
        <sz val="12"/>
        <color theme="1"/>
        <rFont val="Times New Roman"/>
        <family val="1"/>
        <charset val="204"/>
      </rPr>
      <t>, рішення ЛОР від 23.02.2021 №66</t>
    </r>
  </si>
  <si>
    <r>
      <rPr>
        <b/>
        <sz val="12"/>
        <color theme="1"/>
        <rFont val="Times New Roman"/>
        <family val="1"/>
        <charset val="204"/>
      </rPr>
      <t>В рамках міжнародного і міжрегіонального співробітництва кошти скеровувались на:</t>
    </r>
    <r>
      <rPr>
        <sz val="12"/>
        <color theme="1"/>
        <rFont val="Times New Roman"/>
        <family val="1"/>
        <charset val="204"/>
      </rPr>
      <t xml:space="preserve">
проведення зустрічей керівництва області з представниками офіційних делегацій іноземних держав та організацій;
- організацію офіційних прийомів для делегацій регіонів-партнерів іноземних держав та організацій у рамках чинних і планованих дво - та багатосторонніх документів, згідно з програмами таких візитів. 
</t>
    </r>
    <r>
      <rPr>
        <b/>
        <sz val="12"/>
        <color theme="1"/>
        <rFont val="Times New Roman"/>
        <family val="1"/>
        <charset val="204"/>
      </rPr>
      <t xml:space="preserve">В рамках розвитку транскордонного співробітництва </t>
    </r>
    <r>
      <rPr>
        <sz val="12"/>
        <color theme="1"/>
        <rFont val="Times New Roman"/>
        <family val="1"/>
        <charset val="204"/>
      </rPr>
      <t xml:space="preserve">оплачено послуги з проведення дослідження Стратегії транскордонного співробітництва Люблінського воєводства, Підкарпатського воєводства, Львівської області, Волинської області та Брестської області на 2021 - 2027 роки які будуть представлені під час спільного засідання робочої групи з напрацювання стратегії; послуги для забезпечення проведення спільного транскордонного заходу "Чужих дітей не буває".
</t>
    </r>
    <r>
      <rPr>
        <b/>
        <sz val="12"/>
        <color theme="1"/>
        <rFont val="Times New Roman"/>
        <family val="1"/>
        <charset val="204"/>
      </rPr>
      <t xml:space="preserve">В рамках залучення та супроводу проєктів МТД:  </t>
    </r>
    <r>
      <rPr>
        <sz val="12"/>
        <color theme="1"/>
        <rFont val="Times New Roman"/>
        <family val="1"/>
        <charset val="204"/>
      </rPr>
      <t>оплачено послуги для уасників круглого столу "Додаткові можливості для розвитку громад"; забезпечувалась часткова реалізація окреми проєктів МТД (проводились ремонтно-реставраційні роботи пам'ятки архітектури місцевого значення Ратуша (Народний дім в с. Нове Місто Самбірського району); придбано обладнання для проведення діджиталізації тощо).
Кошти скепровувались також на промоцію та формування позитивного міжнародного іміджу Львівщини</t>
    </r>
  </si>
  <si>
    <r>
      <rPr>
        <b/>
        <sz val="12"/>
        <color theme="1"/>
        <rFont val="Times New Roman"/>
        <family val="1"/>
        <charset val="204"/>
      </rPr>
      <t>Програма покращення якості надання публічних послуг органами виконавчої влади на 2021рік</t>
    </r>
    <r>
      <rPr>
        <sz val="12"/>
        <color theme="1"/>
        <rFont val="Times New Roman"/>
        <family val="1"/>
        <charset val="204"/>
      </rPr>
      <t>, рішення ЛОР від 23.02.2021 №76</t>
    </r>
  </si>
  <si>
    <r>
      <rPr>
        <b/>
        <sz val="12"/>
        <color theme="1"/>
        <rFont val="Times New Roman"/>
        <family val="1"/>
        <charset val="204"/>
      </rPr>
      <t>Програма охорони навколишнього природного середовища на 2021-2025 роки</t>
    </r>
    <r>
      <rPr>
        <sz val="12"/>
        <color theme="1"/>
        <rFont val="Times New Roman"/>
        <family val="1"/>
        <charset val="204"/>
      </rPr>
      <t>, рішення ЛОР від 23.02.2021 №72; від 16.03.2021 №88</t>
    </r>
  </si>
  <si>
    <r>
      <rPr>
        <b/>
        <sz val="10"/>
        <color theme="1"/>
        <rFont val="Times New Roman"/>
        <family val="1"/>
        <charset val="204"/>
      </rPr>
      <t xml:space="preserve">У рамках реалізації завдання 1 " Розвиток природно-заповідного фонду, збереження біологічного та ландшафтного різноманіття" </t>
    </r>
    <r>
      <rPr>
        <sz val="10"/>
        <color theme="1"/>
        <rFont val="Times New Roman"/>
        <family val="1"/>
        <charset val="204"/>
      </rPr>
      <t>виконано роботи з реконструкції приміщень під влаштування теплиць і лісорозсадника ДП "Львівський ЛСНЦ". Проводилися підготовка документації для закупівель на придбання автомобіля та нагрудних камер для Державної екологічної інспекції у Львівській області, придбання кормів для підгодівлі зубрів на території НПП "Сколівські Бескиди" і ДП "МГ "Стир".</t>
    </r>
    <r>
      <rPr>
        <b/>
        <sz val="10"/>
        <color theme="1"/>
        <rFont val="Times New Roman"/>
        <family val="1"/>
        <charset val="204"/>
      </rPr>
      <t xml:space="preserve">
У рамках реалізації завдання 2 "Еколого-просвітницька діяльність" </t>
    </r>
    <r>
      <rPr>
        <sz val="10"/>
        <color theme="1"/>
        <rFont val="Times New Roman"/>
        <family val="1"/>
        <charset val="204"/>
      </rPr>
      <t xml:space="preserve">проводилася підготовка документації для закупівлі на виготовлення інформаційних та навчальних матеріалів.  
</t>
    </r>
    <r>
      <rPr>
        <b/>
        <sz val="10"/>
        <color theme="1"/>
        <rFont val="Times New Roman"/>
        <family val="1"/>
        <charset val="204"/>
      </rPr>
      <t xml:space="preserve">У рамках реалізації завдання 3 "Зменшення обсягів скидання неочищених та недостатньо очищених стоків у водні об’єкти та поліпшення екологічного стану поверхневих вод басейнів рік Дністер, Західний Буг, Сян, Дніпро та ін":  </t>
    </r>
    <r>
      <rPr>
        <sz val="10"/>
        <color theme="1"/>
        <rFont val="Times New Roman"/>
        <family val="1"/>
        <charset val="204"/>
      </rPr>
      <t>будівництво каналізаційно-очисних споруд в с.Міженець Старосамбірського району - закупили обладнання, розпочинають роботи;  реконструкції очисних споруд у м. Пустомити - виконують роботи; будівництво каналізаційних систем та очисних споруд  в м. Судова Вишня - провели тендер, подали документів для отримання дозволу на виконання робіт;  будівництво каналізаційної мережі в м. Глиняни - підготовчі роботи; будівництво каналізаційних мереж по вул. Гоголя, вул.Хвильового в с. Зимна Вода - підготовчі роботи; будівництво дощової каналізації в м.Новий Розділ - підготовка тендерної документації. Окрім цього: покращення екологічного стану водойми в с. Сокільники - підготовчі роботи;  проведення заходів для боротьби з шкідливою дією вод річки Вишня  на території села Вишня Рудківської міської ради - проводять експертизу ПКД; реконструкція русла р. Серет  в м. Дрогобич - провели тендер, подали документи для отримання дозволу на початок робіт.</t>
    </r>
    <r>
      <rPr>
        <b/>
        <sz val="10"/>
        <color theme="1"/>
        <rFont val="Times New Roman"/>
        <family val="1"/>
        <charset val="204"/>
      </rPr>
      <t xml:space="preserve">
У рамках реалізації завдання 4 "Охорона і раціональне використання земель": </t>
    </r>
    <r>
      <rPr>
        <sz val="10"/>
        <color theme="1"/>
        <rFont val="Times New Roman"/>
        <family val="1"/>
        <charset val="204"/>
      </rPr>
      <t>берегоукріплення лівого берега річки Дністер в межах м. Самбора - провели тендер, подали документи для отримання дозволу на початок робіт; будівництво кріплення берегів  та регулювання русел річок Кам’янка та Лужки в с. Кам’янка Сколівського району - готують тендерну документацію.</t>
    </r>
    <r>
      <rPr>
        <b/>
        <sz val="10"/>
        <color theme="1"/>
        <rFont val="Times New Roman"/>
        <family val="1"/>
        <charset val="204"/>
      </rPr>
      <t xml:space="preserve">
У рамках реалізації завдання 5 "Стабілізація екологічної рівноваги внаслідок діяльності гірничо-хімічних підприємств Львівщини": </t>
    </r>
    <r>
      <rPr>
        <sz val="10"/>
        <color theme="1"/>
        <rFont val="Times New Roman"/>
        <family val="1"/>
        <charset val="204"/>
      </rPr>
      <t>капітальний ремонт дамби хвостосховища №1 - провели закупівлю, подали повідомлення про початок робіт.</t>
    </r>
    <r>
      <rPr>
        <b/>
        <sz val="10"/>
        <color theme="1"/>
        <rFont val="Times New Roman"/>
        <family val="1"/>
        <charset val="204"/>
      </rPr>
      <t xml:space="preserve">
У рамках реалізації завдання 6 "Забезпечення діяльності регіональних ландшафтних парків" </t>
    </r>
    <r>
      <rPr>
        <sz val="10"/>
        <color theme="1"/>
        <rFont val="Times New Roman"/>
        <family val="1"/>
        <charset val="204"/>
      </rPr>
      <t>проведено 57 екологічних уроків, 17 акцій («Нагодуй птахів взимку», «Збережи первоцвіти», «Збережи береги чистими», велопробіг до Дня лісів, Дня вишиванки «Увага – борщівник Сосновського», толока на березі Дністра), 29 майстер-клас (виготовлення баночок до свята Водохреща, ялинкових прикрас, свічок і підсвічників, шпаківень, годівничок, розмальовування екосумок, неробочих лампочок, виготовлення святкових листівок, вітрячків), 9 флешмобів (до Дня кімнатних рослин, «У пошуках снігу», «Весела зима», «Обійми дерево», «Збережи первоцвіти», до Дня пожежної охорони), 8 екскурсії (маршрутом «Грозова брама» на гору Магура-Лімнянська», у приміський ліс Рубань до Міжнародного Дня річок, «Стежками Розточчя»), виступ на радіомовленні «Голос Прикарпаття до Всесвітнього дня водно-болотних угідь», 3 конкурс (до Міжнародного дня Землі, Всесвітнього дня водно-болотних угідь)</t>
    </r>
  </si>
  <si>
    <r>
      <rPr>
        <b/>
        <sz val="12"/>
        <color theme="1"/>
        <rFont val="Times New Roman"/>
        <family val="1"/>
        <charset val="204"/>
      </rPr>
      <t>Обласна цільова програма розвитку лісового господарства Львівської області на 2017-2021 роки</t>
    </r>
    <r>
      <rPr>
        <sz val="12"/>
        <color theme="1"/>
        <rFont val="Times New Roman"/>
        <family val="1"/>
        <charset val="204"/>
      </rPr>
      <t>, рішення ЛОР від 14.02.2017 №363</t>
    </r>
  </si>
  <si>
    <r>
      <rPr>
        <b/>
        <sz val="12"/>
        <color theme="1"/>
        <rFont val="Times New Roman"/>
        <family val="1"/>
        <charset val="204"/>
      </rPr>
      <t>Програма розвитку туризму та курортів у Львівській області на 2021 – 2025 роки</t>
    </r>
    <r>
      <rPr>
        <sz val="12"/>
        <color theme="1"/>
        <rFont val="Times New Roman"/>
        <family val="1"/>
        <charset val="204"/>
      </rPr>
      <t>, рішення ЛОР від 23.02.2021 №70</t>
    </r>
  </si>
  <si>
    <r>
      <rPr>
        <b/>
        <sz val="12"/>
        <color theme="1"/>
        <rFont val="Times New Roman"/>
        <family val="1"/>
        <charset val="204"/>
      </rPr>
      <t>Програма «Охорона, збереження і популяризація історико-культурної спадщини у Львівській області на 2021 – 2025 роки»</t>
    </r>
    <r>
      <rPr>
        <sz val="12"/>
        <color theme="1"/>
        <rFont val="Times New Roman"/>
        <family val="1"/>
        <charset val="204"/>
      </rPr>
      <t xml:space="preserve">, рішення ЛОР від 23.02.2021 №71; від 16.03.2021 №90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</si>
</sst>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charset val="204"/>
      <scheme val="minor"/>
    </font>
    <font>
      <sz val="10"/>
      <color theme="1"/>
      <name val="Calibri"/>
      <family val="2"/>
      <charset val="204"/>
      <scheme val="minor"/>
    </font>
    <font>
      <b/>
      <sz val="12"/>
      <color theme="1"/>
      <name val="Times New Roman"/>
      <family val="1"/>
      <charset val="204"/>
    </font>
    <font>
      <sz val="12"/>
      <color theme="1"/>
      <name val="Times New Roman"/>
      <family val="1"/>
      <charset val="204"/>
    </font>
    <font>
      <u/>
      <sz val="11"/>
      <color theme="10"/>
      <name val="Calibri"/>
      <family val="2"/>
      <charset val="204"/>
      <scheme val="minor"/>
    </font>
    <font>
      <u/>
      <sz val="11"/>
      <color theme="1"/>
      <name val="Calibri"/>
      <family val="2"/>
      <charset val="204"/>
      <scheme val="minor"/>
    </font>
    <font>
      <b/>
      <sz val="12"/>
      <color rgb="FF0070C0"/>
      <name val="Times New Roman"/>
      <family val="1"/>
      <charset val="204"/>
    </font>
    <font>
      <sz val="11"/>
      <color rgb="FF0070C0"/>
      <name val="Calibri"/>
      <family val="2"/>
      <charset val="204"/>
      <scheme val="minor"/>
    </font>
    <font>
      <sz val="12"/>
      <color rgb="FF0070C0"/>
      <name val="Calibri"/>
      <family val="2"/>
      <charset val="204"/>
      <scheme val="minor"/>
    </font>
    <font>
      <sz val="14"/>
      <color rgb="FF0070C0"/>
      <name val="Calibri"/>
      <family val="2"/>
      <charset val="204"/>
      <scheme val="minor"/>
    </font>
    <font>
      <sz val="12"/>
      <color rgb="FF0070C0"/>
      <name val="Times New Roman"/>
      <family val="1"/>
      <charset val="204"/>
    </font>
    <font>
      <b/>
      <sz val="11"/>
      <color rgb="FF0070C0"/>
      <name val="Calibri"/>
      <family val="2"/>
      <charset val="204"/>
      <scheme val="minor"/>
    </font>
    <font>
      <b/>
      <sz val="14"/>
      <color theme="1"/>
      <name val="Times New Roman"/>
      <family val="1"/>
      <charset val="204"/>
    </font>
    <font>
      <u/>
      <sz val="11"/>
      <color rgb="FF0070C0"/>
      <name val="Calibri"/>
      <family val="2"/>
      <charset val="204"/>
      <scheme val="minor"/>
    </font>
    <font>
      <b/>
      <sz val="14"/>
      <color theme="1"/>
      <name val="Calibri"/>
      <family val="2"/>
      <charset val="204"/>
      <scheme val="minor"/>
    </font>
    <font>
      <b/>
      <u/>
      <sz val="12"/>
      <color theme="1"/>
      <name val="Times New Roman"/>
      <family val="1"/>
      <charset val="204"/>
    </font>
    <font>
      <sz val="10"/>
      <color theme="1"/>
      <name val="Times New Roman"/>
      <family val="1"/>
      <charset val="204"/>
    </font>
    <font>
      <b/>
      <sz val="10"/>
      <color theme="1"/>
      <name val="Times New Roman"/>
      <family val="1"/>
      <charset val="204"/>
    </font>
    <font>
      <sz val="11"/>
      <color theme="1"/>
      <name val="Times New Roman"/>
      <family val="1"/>
      <charset val="204"/>
    </font>
    <font>
      <b/>
      <sz val="11"/>
      <color theme="1"/>
      <name val="Times New Roman"/>
      <family val="1"/>
      <charset val="204"/>
    </font>
    <font>
      <b/>
      <sz val="11"/>
      <color theme="1"/>
      <name val="Calibri"/>
      <family val="2"/>
      <charset val="204"/>
      <scheme val="minor"/>
    </font>
    <font>
      <sz val="14"/>
      <color theme="1"/>
      <name val="Calibri"/>
      <family val="2"/>
      <charset val="204"/>
      <scheme val="minor"/>
    </font>
    <font>
      <sz val="12"/>
      <color theme="1"/>
      <name val="Calibri"/>
      <family val="2"/>
      <charset val="204"/>
      <scheme val="minor"/>
    </font>
    <font>
      <b/>
      <u/>
      <sz val="11"/>
      <color theme="1"/>
      <name val="Times New Roman"/>
      <family val="1"/>
      <charset val="204"/>
    </font>
    <font>
      <b/>
      <sz val="16"/>
      <color theme="1"/>
      <name val="Times New Roman"/>
      <family val="1"/>
      <charset val="204"/>
    </font>
  </fonts>
  <fills count="12">
    <fill>
      <patternFill patternType="none"/>
    </fill>
    <fill>
      <patternFill patternType="gray125"/>
    </fill>
    <fill>
      <patternFill patternType="solid">
        <fgColor rgb="FFDEEAF6"/>
        <bgColor indexed="64"/>
      </patternFill>
    </fill>
    <fill>
      <patternFill patternType="solid">
        <fgColor theme="7" tint="0.79998168889431442"/>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FFFFCC"/>
        <bgColor indexed="64"/>
      </patternFill>
    </fill>
    <fill>
      <patternFill patternType="solid">
        <fgColor rgb="FFFFFF00"/>
        <bgColor indexed="64"/>
      </patternFill>
    </fill>
    <fill>
      <patternFill patternType="solid">
        <fgColor theme="5" tint="0.39997558519241921"/>
        <bgColor indexed="64"/>
      </patternFill>
    </fill>
    <fill>
      <patternFill patternType="solid">
        <fgColor theme="5" tint="0.79998168889431442"/>
        <bgColor indexed="64"/>
      </patternFill>
    </fill>
  </fills>
  <borders count="24">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267">
    <xf numFmtId="0" fontId="0" fillId="0" borderId="0" xfId="0"/>
    <xf numFmtId="0" fontId="0" fillId="0" borderId="0" xfId="0" applyBorder="1"/>
    <xf numFmtId="0" fontId="0" fillId="0" borderId="0" xfId="0" applyBorder="1" applyAlignment="1">
      <alignment horizontal="center"/>
    </xf>
    <xf numFmtId="4" fontId="0" fillId="0" borderId="0" xfId="0" applyNumberFormat="1" applyBorder="1"/>
    <xf numFmtId="0" fontId="0" fillId="0" borderId="0" xfId="0" applyFill="1" applyBorder="1"/>
    <xf numFmtId="4" fontId="0" fillId="0" borderId="0" xfId="0" applyNumberFormat="1" applyBorder="1" applyAlignment="1">
      <alignment horizontal="center" vertical="center"/>
    </xf>
    <xf numFmtId="10" fontId="3" fillId="5" borderId="2" xfId="0" applyNumberFormat="1" applyFont="1" applyFill="1" applyBorder="1" applyAlignment="1">
      <alignment horizontal="center" vertical="center" wrapText="1"/>
    </xf>
    <xf numFmtId="10" fontId="0" fillId="5" borderId="0" xfId="0" applyNumberFormat="1" applyFill="1" applyBorder="1" applyAlignment="1">
      <alignment horizontal="center" vertical="center"/>
    </xf>
    <xf numFmtId="4" fontId="3" fillId="6" borderId="2" xfId="0" applyNumberFormat="1" applyFont="1" applyFill="1" applyBorder="1" applyAlignment="1">
      <alignment vertical="center" wrapText="1"/>
    </xf>
    <xf numFmtId="4" fontId="3" fillId="7" borderId="2" xfId="0" applyNumberFormat="1" applyFont="1" applyFill="1" applyBorder="1" applyAlignment="1">
      <alignment vertical="center" wrapText="1"/>
    </xf>
    <xf numFmtId="4" fontId="3" fillId="0" borderId="2" xfId="0" applyNumberFormat="1" applyFont="1" applyFill="1" applyBorder="1" applyAlignment="1">
      <alignment vertical="center" wrapText="1"/>
    </xf>
    <xf numFmtId="0" fontId="2" fillId="3" borderId="8" xfId="0" applyFont="1" applyFill="1" applyBorder="1" applyAlignment="1">
      <alignment vertical="center" wrapText="1"/>
    </xf>
    <xf numFmtId="0" fontId="2" fillId="3" borderId="9" xfId="0" applyFont="1" applyFill="1" applyBorder="1" applyAlignment="1">
      <alignment vertical="center" wrapText="1"/>
    </xf>
    <xf numFmtId="0" fontId="1" fillId="0" borderId="10" xfId="0" applyFont="1" applyBorder="1" applyAlignment="1">
      <alignment vertical="top"/>
    </xf>
    <xf numFmtId="4" fontId="3" fillId="4" borderId="7" xfId="0" applyNumberFormat="1" applyFont="1" applyFill="1" applyBorder="1" applyAlignment="1">
      <alignment horizontal="center" vertical="center" wrapText="1"/>
    </xf>
    <xf numFmtId="4" fontId="3" fillId="0" borderId="7" xfId="0" applyNumberFormat="1" applyFont="1" applyFill="1" applyBorder="1" applyAlignment="1">
      <alignment vertical="center" wrapText="1"/>
    </xf>
    <xf numFmtId="0" fontId="0" fillId="0" borderId="0" xfId="0" applyFont="1" applyBorder="1"/>
    <xf numFmtId="0" fontId="0" fillId="0" borderId="4" xfId="0" applyFont="1" applyBorder="1"/>
    <xf numFmtId="4" fontId="5" fillId="0" borderId="2" xfId="1" applyNumberFormat="1" applyFont="1" applyBorder="1" applyAlignment="1">
      <alignment vertical="center" wrapText="1"/>
    </xf>
    <xf numFmtId="0" fontId="0" fillId="0" borderId="0" xfId="0" applyFont="1" applyBorder="1" applyAlignment="1">
      <alignment horizontal="center"/>
    </xf>
    <xf numFmtId="4" fontId="0" fillId="0" borderId="0" xfId="0" applyNumberFormat="1" applyFont="1" applyBorder="1"/>
    <xf numFmtId="4" fontId="0" fillId="0" borderId="0" xfId="0" applyNumberFormat="1" applyFont="1" applyBorder="1" applyAlignment="1">
      <alignment horizontal="center" vertical="center"/>
    </xf>
    <xf numFmtId="10" fontId="0" fillId="5" borderId="0" xfId="0" applyNumberFormat="1" applyFont="1" applyFill="1" applyBorder="1" applyAlignment="1">
      <alignment horizontal="center" vertical="center"/>
    </xf>
    <xf numFmtId="0" fontId="3" fillId="8" borderId="11" xfId="0" applyFont="1" applyFill="1" applyBorder="1" applyAlignment="1">
      <alignment horizontal="center" vertical="center"/>
    </xf>
    <xf numFmtId="164" fontId="2" fillId="0" borderId="11" xfId="0" applyNumberFormat="1" applyFont="1" applyFill="1" applyBorder="1" applyAlignment="1">
      <alignment horizontal="right" vertical="center"/>
    </xf>
    <xf numFmtId="0" fontId="2" fillId="8" borderId="11" xfId="0" applyFont="1" applyFill="1" applyBorder="1" applyAlignment="1">
      <alignment horizontal="center" vertical="center"/>
    </xf>
    <xf numFmtId="0" fontId="3" fillId="0" borderId="11" xfId="0" applyFont="1" applyBorder="1" applyAlignment="1">
      <alignment horizontal="center" vertical="center"/>
    </xf>
    <xf numFmtId="0" fontId="2" fillId="0" borderId="9" xfId="0" applyFont="1" applyBorder="1" applyAlignment="1">
      <alignment horizontal="center" vertical="center"/>
    </xf>
    <xf numFmtId="4" fontId="3" fillId="0" borderId="5" xfId="0" applyNumberFormat="1" applyFont="1" applyBorder="1" applyAlignment="1">
      <alignment vertical="center" wrapText="1"/>
    </xf>
    <xf numFmtId="10" fontId="3" fillId="4" borderId="5" xfId="0" applyNumberFormat="1" applyFont="1" applyFill="1" applyBorder="1" applyAlignment="1">
      <alignment horizontal="center" vertical="center" wrapText="1"/>
    </xf>
    <xf numFmtId="4" fontId="3" fillId="0" borderId="7" xfId="0" applyNumberFormat="1" applyFont="1" applyBorder="1" applyAlignment="1">
      <alignment vertical="center" wrapText="1"/>
    </xf>
    <xf numFmtId="4" fontId="3" fillId="0" borderId="4" xfId="0" applyNumberFormat="1" applyFont="1" applyBorder="1" applyAlignment="1">
      <alignment vertical="center" wrapText="1"/>
    </xf>
    <xf numFmtId="4" fontId="3" fillId="0" borderId="4" xfId="0" applyNumberFormat="1" applyFont="1" applyBorder="1" applyAlignment="1">
      <alignment horizontal="right" vertical="center" wrapText="1"/>
    </xf>
    <xf numFmtId="4" fontId="3" fillId="0" borderId="2" xfId="0" applyNumberFormat="1" applyFont="1" applyBorder="1" applyAlignment="1">
      <alignment vertical="center" wrapText="1"/>
    </xf>
    <xf numFmtId="0" fontId="2" fillId="3" borderId="0" xfId="0" applyFont="1" applyFill="1" applyBorder="1" applyAlignment="1">
      <alignment horizontal="center" vertical="center" wrapText="1"/>
    </xf>
    <xf numFmtId="0" fontId="3" fillId="0" borderId="11" xfId="0" applyFont="1" applyBorder="1" applyAlignment="1">
      <alignment horizontal="center" vertical="center" wrapText="1"/>
    </xf>
    <xf numFmtId="4" fontId="3" fillId="0" borderId="2" xfId="0" applyNumberFormat="1" applyFont="1" applyBorder="1" applyAlignment="1">
      <alignment horizontal="center" vertical="center" wrapText="1"/>
    </xf>
    <xf numFmtId="4" fontId="3" fillId="0" borderId="4" xfId="0" applyNumberFormat="1" applyFont="1" applyBorder="1" applyAlignment="1">
      <alignment vertical="center" wrapText="1"/>
    </xf>
    <xf numFmtId="4" fontId="3" fillId="0" borderId="0" xfId="0" applyNumberFormat="1" applyFont="1" applyFill="1" applyBorder="1" applyAlignment="1">
      <alignment vertical="center" wrapText="1"/>
    </xf>
    <xf numFmtId="4" fontId="3" fillId="4" borderId="0" xfId="0" applyNumberFormat="1" applyFont="1" applyFill="1" applyBorder="1" applyAlignment="1">
      <alignment horizontal="center" vertical="center" wrapText="1"/>
    </xf>
    <xf numFmtId="10" fontId="3" fillId="4" borderId="0" xfId="0" applyNumberFormat="1" applyFont="1" applyFill="1" applyBorder="1" applyAlignment="1">
      <alignment horizontal="center" vertical="center" wrapText="1"/>
    </xf>
    <xf numFmtId="4" fontId="3" fillId="0" borderId="0" xfId="0" applyNumberFormat="1" applyFont="1" applyBorder="1" applyAlignment="1">
      <alignment vertical="center" wrapText="1"/>
    </xf>
    <xf numFmtId="4" fontId="7" fillId="0" borderId="0" xfId="0" applyNumberFormat="1" applyFont="1" applyBorder="1"/>
    <xf numFmtId="4" fontId="7" fillId="0" borderId="0" xfId="0" applyNumberFormat="1" applyFont="1" applyBorder="1" applyAlignment="1">
      <alignment horizontal="center" vertical="center"/>
    </xf>
    <xf numFmtId="10" fontId="7" fillId="5" borderId="0" xfId="0" applyNumberFormat="1" applyFont="1" applyFill="1" applyBorder="1" applyAlignment="1">
      <alignment horizontal="center" vertical="center"/>
    </xf>
    <xf numFmtId="0" fontId="7" fillId="0" borderId="0" xfId="0" applyFont="1" applyBorder="1"/>
    <xf numFmtId="0" fontId="8" fillId="0" borderId="0" xfId="0" applyFont="1" applyBorder="1"/>
    <xf numFmtId="4" fontId="9" fillId="0" borderId="0" xfId="0" applyNumberFormat="1" applyFont="1" applyBorder="1"/>
    <xf numFmtId="4" fontId="9" fillId="0" borderId="0" xfId="0" applyNumberFormat="1" applyFont="1" applyBorder="1" applyAlignment="1">
      <alignment horizontal="center" vertical="center"/>
    </xf>
    <xf numFmtId="10" fontId="9" fillId="5" borderId="0" xfId="0" applyNumberFormat="1" applyFont="1" applyFill="1" applyBorder="1" applyAlignment="1">
      <alignment horizontal="center" vertical="center"/>
    </xf>
    <xf numFmtId="0" fontId="9" fillId="0" borderId="0" xfId="0" applyFont="1" applyBorder="1"/>
    <xf numFmtId="4" fontId="3" fillId="0" borderId="0" xfId="0" applyNumberFormat="1" applyFont="1" applyBorder="1" applyAlignment="1">
      <alignment horizontal="center" vertical="center" wrapText="1"/>
    </xf>
    <xf numFmtId="10" fontId="3" fillId="5" borderId="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3" fillId="8" borderId="8" xfId="0" applyFont="1" applyFill="1" applyBorder="1" applyAlignment="1">
      <alignment horizontal="center" vertical="center"/>
    </xf>
    <xf numFmtId="0" fontId="3" fillId="0" borderId="9" xfId="0" applyFont="1" applyBorder="1" applyAlignment="1">
      <alignment horizontal="center" vertical="center"/>
    </xf>
    <xf numFmtId="164" fontId="2" fillId="0" borderId="0" xfId="0" applyNumberFormat="1" applyFont="1" applyFill="1" applyBorder="1" applyAlignment="1">
      <alignment horizontal="right" vertical="center"/>
    </xf>
    <xf numFmtId="4" fontId="3" fillId="7" borderId="0" xfId="0" applyNumberFormat="1" applyFont="1" applyFill="1" applyBorder="1" applyAlignment="1">
      <alignment vertical="center" wrapText="1"/>
    </xf>
    <xf numFmtId="4" fontId="3" fillId="0" borderId="11" xfId="0" applyNumberFormat="1" applyFont="1" applyFill="1" applyBorder="1" applyAlignment="1">
      <alignment horizontal="left" vertical="top" wrapText="1"/>
    </xf>
    <xf numFmtId="4" fontId="10" fillId="0" borderId="4" xfId="0" applyNumberFormat="1" applyFont="1" applyBorder="1" applyAlignment="1">
      <alignment vertical="center" wrapText="1"/>
    </xf>
    <xf numFmtId="4" fontId="10" fillId="0" borderId="2" xfId="0" applyNumberFormat="1" applyFont="1" applyBorder="1" applyAlignment="1">
      <alignment horizontal="center" vertical="center" wrapText="1"/>
    </xf>
    <xf numFmtId="10" fontId="10" fillId="5" borderId="2" xfId="0" applyNumberFormat="1" applyFont="1" applyFill="1" applyBorder="1" applyAlignment="1">
      <alignment horizontal="center" vertical="center" wrapText="1"/>
    </xf>
    <xf numFmtId="4" fontId="10" fillId="0" borderId="2" xfId="0" applyNumberFormat="1" applyFont="1" applyBorder="1" applyAlignment="1">
      <alignment vertical="center" wrapText="1"/>
    </xf>
    <xf numFmtId="4" fontId="10" fillId="0" borderId="2" xfId="0" applyNumberFormat="1" applyFont="1" applyFill="1" applyBorder="1" applyAlignment="1">
      <alignment vertical="center" wrapText="1"/>
    </xf>
    <xf numFmtId="0" fontId="6" fillId="0" borderId="9" xfId="0" applyFont="1" applyBorder="1" applyAlignment="1">
      <alignment horizontal="center" vertical="center"/>
    </xf>
    <xf numFmtId="0" fontId="10" fillId="8" borderId="11" xfId="0" applyFont="1" applyFill="1" applyBorder="1" applyAlignment="1">
      <alignment horizontal="center" vertical="center"/>
    </xf>
    <xf numFmtId="0" fontId="10" fillId="0" borderId="11" xfId="0" applyFont="1" applyBorder="1" applyAlignment="1">
      <alignment horizontal="center" vertical="center" wrapText="1"/>
    </xf>
    <xf numFmtId="164" fontId="6" fillId="0" borderId="11" xfId="0" applyNumberFormat="1" applyFont="1" applyFill="1" applyBorder="1" applyAlignment="1">
      <alignment horizontal="right" vertical="center"/>
    </xf>
    <xf numFmtId="4" fontId="10" fillId="0" borderId="4" xfId="0" applyNumberFormat="1" applyFont="1" applyFill="1" applyBorder="1" applyAlignment="1">
      <alignment vertical="center" wrapText="1"/>
    </xf>
    <xf numFmtId="4" fontId="13" fillId="0" borderId="2" xfId="1" applyNumberFormat="1" applyFont="1" applyBorder="1" applyAlignment="1">
      <alignment vertical="center" wrapText="1"/>
    </xf>
    <xf numFmtId="4" fontId="6" fillId="9" borderId="4" xfId="0" applyNumberFormat="1" applyFont="1" applyFill="1" applyBorder="1" applyAlignment="1">
      <alignment vertical="center" wrapText="1"/>
    </xf>
    <xf numFmtId="0" fontId="11" fillId="9" borderId="0" xfId="0" applyFont="1" applyFill="1" applyBorder="1"/>
    <xf numFmtId="4" fontId="6" fillId="9" borderId="0" xfId="0" applyNumberFormat="1" applyFont="1" applyFill="1" applyBorder="1" applyAlignment="1">
      <alignment vertical="center" wrapText="1"/>
    </xf>
    <xf numFmtId="4" fontId="6" fillId="9" borderId="0" xfId="0" applyNumberFormat="1" applyFont="1" applyFill="1" applyBorder="1" applyAlignment="1">
      <alignment horizontal="center" vertical="center" wrapText="1"/>
    </xf>
    <xf numFmtId="10" fontId="6" fillId="9" borderId="0" xfId="0" applyNumberFormat="1" applyFont="1" applyFill="1" applyBorder="1" applyAlignment="1">
      <alignment horizontal="center" vertical="center" wrapText="1"/>
    </xf>
    <xf numFmtId="4" fontId="3" fillId="6" borderId="11" xfId="0" applyNumberFormat="1" applyFont="1" applyFill="1" applyBorder="1" applyAlignment="1">
      <alignment horizontal="left" vertical="top" wrapText="1"/>
    </xf>
    <xf numFmtId="4" fontId="12" fillId="0" borderId="0" xfId="0" applyNumberFormat="1" applyFont="1" applyFill="1" applyBorder="1" applyAlignment="1">
      <alignment vertical="center" wrapText="1"/>
    </xf>
    <xf numFmtId="4" fontId="12" fillId="4" borderId="0" xfId="0" applyNumberFormat="1" applyFont="1" applyFill="1" applyBorder="1" applyAlignment="1">
      <alignment horizontal="center" vertical="center" wrapText="1"/>
    </xf>
    <xf numFmtId="10" fontId="12" fillId="4" borderId="0" xfId="0" applyNumberFormat="1" applyFont="1" applyFill="1" applyBorder="1" applyAlignment="1">
      <alignment horizontal="center" vertical="center" wrapText="1"/>
    </xf>
    <xf numFmtId="4" fontId="12" fillId="0" borderId="0" xfId="0" applyNumberFormat="1" applyFont="1" applyBorder="1" applyAlignment="1">
      <alignment vertical="center" wrapText="1"/>
    </xf>
    <xf numFmtId="0" fontId="14" fillId="0" borderId="0" xfId="0" applyFont="1" applyBorder="1"/>
    <xf numFmtId="4" fontId="14" fillId="0" borderId="0" xfId="0" applyNumberFormat="1" applyFont="1" applyBorder="1"/>
    <xf numFmtId="4" fontId="14" fillId="0" borderId="0" xfId="0" applyNumberFormat="1" applyFont="1" applyBorder="1" applyAlignment="1">
      <alignment horizontal="center" vertical="center"/>
    </xf>
    <xf numFmtId="10" fontId="14" fillId="5" borderId="0" xfId="0" applyNumberFormat="1" applyFont="1" applyFill="1" applyBorder="1" applyAlignment="1">
      <alignment horizontal="center" vertical="center"/>
    </xf>
    <xf numFmtId="4" fontId="3" fillId="0" borderId="4" xfId="0" applyNumberFormat="1" applyFont="1" applyBorder="1" applyAlignment="1">
      <alignment vertical="center" wrapText="1"/>
    </xf>
    <xf numFmtId="0" fontId="3" fillId="6" borderId="11" xfId="0" applyFont="1" applyFill="1" applyBorder="1" applyAlignment="1">
      <alignment vertical="top" wrapText="1"/>
    </xf>
    <xf numFmtId="0" fontId="3" fillId="6" borderId="11" xfId="0" applyFont="1" applyFill="1" applyBorder="1" applyAlignment="1">
      <alignment horizontal="left" vertical="top" wrapText="1"/>
    </xf>
    <xf numFmtId="4" fontId="10" fillId="7" borderId="2" xfId="0" applyNumberFormat="1" applyFont="1" applyFill="1" applyBorder="1" applyAlignment="1">
      <alignment vertical="center" wrapText="1"/>
    </xf>
    <xf numFmtId="0" fontId="6" fillId="3" borderId="0" xfId="0" applyFont="1" applyFill="1" applyBorder="1" applyAlignment="1">
      <alignment horizontal="center" vertical="center" wrapText="1"/>
    </xf>
    <xf numFmtId="0" fontId="6" fillId="3" borderId="8" xfId="0" applyFont="1" applyFill="1" applyBorder="1" applyAlignment="1">
      <alignment vertical="center" wrapText="1"/>
    </xf>
    <xf numFmtId="0" fontId="6" fillId="3" borderId="9" xfId="0" applyFont="1" applyFill="1" applyBorder="1" applyAlignment="1">
      <alignment vertical="center" wrapText="1"/>
    </xf>
    <xf numFmtId="0" fontId="7" fillId="0" borderId="4" xfId="0" applyFont="1" applyBorder="1"/>
    <xf numFmtId="4" fontId="10" fillId="0" borderId="4" xfId="0" applyNumberFormat="1" applyFont="1" applyBorder="1" applyAlignment="1">
      <alignment horizontal="right" vertical="center" wrapText="1"/>
    </xf>
    <xf numFmtId="0" fontId="3" fillId="6" borderId="11" xfId="0" applyFont="1" applyFill="1" applyBorder="1" applyAlignment="1">
      <alignment horizontal="left" vertical="center" wrapText="1"/>
    </xf>
    <xf numFmtId="0" fontId="3" fillId="6" borderId="11" xfId="0" applyFont="1" applyFill="1" applyBorder="1" applyAlignment="1">
      <alignment horizontal="right" vertical="top" wrapText="1"/>
    </xf>
    <xf numFmtId="0" fontId="6" fillId="8" borderId="11" xfId="0" applyFont="1" applyFill="1" applyBorder="1" applyAlignment="1">
      <alignment horizontal="center" vertical="center"/>
    </xf>
    <xf numFmtId="0" fontId="10" fillId="0" borderId="11" xfId="0" applyFont="1" applyBorder="1" applyAlignment="1">
      <alignment horizontal="center" vertical="center"/>
    </xf>
    <xf numFmtId="0" fontId="3" fillId="8" borderId="0" xfId="0" applyFont="1" applyFill="1" applyBorder="1" applyAlignment="1">
      <alignment horizontal="center" vertical="center"/>
    </xf>
    <xf numFmtId="0" fontId="3" fillId="0" borderId="0" xfId="0" applyFont="1" applyBorder="1" applyAlignment="1">
      <alignment horizontal="center" vertical="center" wrapText="1"/>
    </xf>
    <xf numFmtId="4" fontId="3" fillId="0" borderId="4" xfId="0" applyNumberFormat="1" applyFont="1" applyBorder="1" applyAlignment="1">
      <alignment vertical="center" wrapText="1"/>
    </xf>
    <xf numFmtId="4" fontId="10" fillId="6" borderId="4" xfId="0" applyNumberFormat="1" applyFont="1" applyFill="1" applyBorder="1" applyAlignment="1">
      <alignment vertical="center" wrapText="1"/>
    </xf>
    <xf numFmtId="0" fontId="6" fillId="3" borderId="0" xfId="0" applyFont="1" applyFill="1" applyBorder="1" applyAlignment="1">
      <alignment vertical="center" wrapText="1"/>
    </xf>
    <xf numFmtId="4" fontId="16" fillId="0" borderId="11" xfId="0" applyNumberFormat="1" applyFont="1" applyFill="1" applyBorder="1" applyAlignment="1">
      <alignment horizontal="left" vertical="top" wrapText="1"/>
    </xf>
    <xf numFmtId="4" fontId="3" fillId="0" borderId="4" xfId="0" applyNumberFormat="1" applyFont="1" applyBorder="1" applyAlignment="1">
      <alignment vertical="center" wrapText="1"/>
    </xf>
    <xf numFmtId="4" fontId="6" fillId="2" borderId="1" xfId="0" applyNumberFormat="1" applyFont="1" applyFill="1" applyBorder="1" applyAlignment="1">
      <alignment horizontal="center" vertical="center" wrapText="1"/>
    </xf>
    <xf numFmtId="10" fontId="6" fillId="5" borderId="1" xfId="0" applyNumberFormat="1" applyFont="1" applyFill="1" applyBorder="1" applyAlignment="1">
      <alignment horizontal="center" vertical="center" wrapText="1"/>
    </xf>
    <xf numFmtId="0" fontId="7" fillId="0" borderId="6" xfId="0" applyFont="1" applyBorder="1"/>
    <xf numFmtId="4" fontId="10" fillId="0" borderId="0" xfId="0" applyNumberFormat="1" applyFont="1" applyBorder="1" applyAlignment="1">
      <alignment vertical="center" wrapText="1"/>
    </xf>
    <xf numFmtId="4" fontId="10" fillId="0" borderId="0" xfId="0" applyNumberFormat="1" applyFont="1" applyBorder="1" applyAlignment="1">
      <alignment horizontal="center" vertical="center" wrapText="1"/>
    </xf>
    <xf numFmtId="10" fontId="10" fillId="5" borderId="0" xfId="0" applyNumberFormat="1" applyFont="1" applyFill="1" applyBorder="1" applyAlignment="1">
      <alignment horizontal="center" vertical="center" wrapText="1"/>
    </xf>
    <xf numFmtId="4" fontId="13" fillId="0" borderId="0" xfId="1" applyNumberFormat="1" applyFont="1" applyBorder="1" applyAlignment="1">
      <alignment vertical="center" wrapText="1"/>
    </xf>
    <xf numFmtId="10" fontId="3" fillId="5" borderId="3" xfId="0" applyNumberFormat="1" applyFont="1" applyFill="1" applyBorder="1" applyAlignment="1">
      <alignment horizontal="center" vertical="center" wrapText="1"/>
    </xf>
    <xf numFmtId="4" fontId="3" fillId="0" borderId="4" xfId="0" applyNumberFormat="1" applyFont="1" applyBorder="1" applyAlignment="1">
      <alignment horizontal="center" vertical="center" wrapText="1"/>
    </xf>
    <xf numFmtId="4" fontId="3" fillId="0" borderId="3" xfId="0" applyNumberFormat="1" applyFont="1" applyBorder="1" applyAlignment="1">
      <alignment horizontal="right" vertical="center" wrapText="1"/>
    </xf>
    <xf numFmtId="4" fontId="3" fillId="0" borderId="4" xfId="0" applyNumberFormat="1" applyFont="1" applyBorder="1" applyAlignment="1">
      <alignment vertical="center" wrapText="1"/>
    </xf>
    <xf numFmtId="4" fontId="3" fillId="0" borderId="4" xfId="0" applyNumberFormat="1" applyFont="1" applyBorder="1" applyAlignment="1">
      <alignment horizontal="right" vertical="center" wrapText="1"/>
    </xf>
    <xf numFmtId="4" fontId="3" fillId="0" borderId="4" xfId="0" applyNumberFormat="1" applyFont="1" applyBorder="1" applyAlignment="1">
      <alignment vertical="center" wrapText="1"/>
    </xf>
    <xf numFmtId="10" fontId="3" fillId="5" borderId="4" xfId="0" applyNumberFormat="1" applyFont="1" applyFill="1" applyBorder="1" applyAlignment="1">
      <alignment horizontal="center" vertical="center" wrapText="1"/>
    </xf>
    <xf numFmtId="4" fontId="3" fillId="6" borderId="4" xfId="0" applyNumberFormat="1" applyFont="1" applyFill="1" applyBorder="1" applyAlignment="1">
      <alignment vertical="center" wrapText="1"/>
    </xf>
    <xf numFmtId="4" fontId="3" fillId="6" borderId="0" xfId="0" applyNumberFormat="1" applyFont="1" applyFill="1" applyBorder="1" applyAlignment="1">
      <alignment vertical="center" wrapText="1"/>
    </xf>
    <xf numFmtId="4" fontId="3" fillId="0" borderId="0" xfId="0" applyNumberFormat="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2" fillId="3" borderId="0" xfId="0" applyFont="1" applyFill="1" applyBorder="1" applyAlignment="1">
      <alignment vertical="center" wrapText="1"/>
    </xf>
    <xf numFmtId="4" fontId="3" fillId="0" borderId="12" xfId="0" applyNumberFormat="1" applyFont="1" applyFill="1" applyBorder="1" applyAlignment="1">
      <alignment horizontal="center" vertical="top" wrapText="1"/>
    </xf>
    <xf numFmtId="4" fontId="3" fillId="9" borderId="12" xfId="0" applyNumberFormat="1" applyFont="1" applyFill="1" applyBorder="1" applyAlignment="1">
      <alignment horizontal="center" vertical="top" wrapText="1"/>
    </xf>
    <xf numFmtId="4" fontId="3" fillId="9" borderId="12" xfId="0" applyNumberFormat="1" applyFont="1" applyFill="1" applyBorder="1" applyAlignment="1">
      <alignment horizontal="left" vertical="top" wrapText="1"/>
    </xf>
    <xf numFmtId="4" fontId="18" fillId="0" borderId="11" xfId="0" applyNumberFormat="1" applyFont="1" applyFill="1" applyBorder="1" applyAlignment="1">
      <alignment horizontal="left" vertical="top" wrapText="1"/>
    </xf>
    <xf numFmtId="4" fontId="3" fillId="0" borderId="11" xfId="0" applyNumberFormat="1" applyFont="1" applyFill="1" applyBorder="1" applyAlignment="1">
      <alignment vertical="top" wrapText="1"/>
    </xf>
    <xf numFmtId="4" fontId="18" fillId="0" borderId="13" xfId="0" applyNumberFormat="1" applyFont="1" applyFill="1" applyBorder="1" applyAlignment="1">
      <alignment horizontal="left" vertical="top" wrapText="1"/>
    </xf>
    <xf numFmtId="4" fontId="18" fillId="0" borderId="15" xfId="0" applyNumberFormat="1" applyFont="1" applyFill="1" applyBorder="1" applyAlignment="1">
      <alignment horizontal="left" vertical="top" wrapText="1"/>
    </xf>
    <xf numFmtId="4" fontId="18" fillId="0" borderId="12" xfId="0" applyNumberFormat="1" applyFont="1" applyFill="1" applyBorder="1" applyAlignment="1">
      <alignment horizontal="left" vertical="top" wrapText="1"/>
    </xf>
    <xf numFmtId="4" fontId="3" fillId="0" borderId="13" xfId="0" applyNumberFormat="1" applyFont="1" applyFill="1" applyBorder="1" applyAlignment="1">
      <alignment horizontal="left" vertical="top" wrapText="1"/>
    </xf>
    <xf numFmtId="4" fontId="3" fillId="0" borderId="15" xfId="0" applyNumberFormat="1" applyFont="1" applyFill="1" applyBorder="1" applyAlignment="1">
      <alignment horizontal="left" vertical="top" wrapText="1"/>
    </xf>
    <xf numFmtId="4" fontId="3" fillId="0" borderId="12" xfId="0" applyNumberFormat="1" applyFont="1" applyFill="1" applyBorder="1" applyAlignment="1">
      <alignment horizontal="left" vertical="top" wrapText="1"/>
    </xf>
    <xf numFmtId="0" fontId="2" fillId="9" borderId="13" xfId="0" applyFont="1" applyFill="1" applyBorder="1" applyAlignment="1">
      <alignment horizontal="center" vertical="top" wrapText="1"/>
    </xf>
    <xf numFmtId="0" fontId="2" fillId="9" borderId="15" xfId="0" applyFont="1" applyFill="1" applyBorder="1" applyAlignment="1">
      <alignment horizontal="center" vertical="top" wrapText="1"/>
    </xf>
    <xf numFmtId="0" fontId="2" fillId="9" borderId="12" xfId="0" applyFont="1" applyFill="1" applyBorder="1" applyAlignment="1">
      <alignment horizontal="center" vertical="top" wrapText="1"/>
    </xf>
    <xf numFmtId="4" fontId="3" fillId="0" borderId="13" xfId="0" applyNumberFormat="1" applyFont="1" applyFill="1" applyBorder="1" applyAlignment="1">
      <alignment horizontal="center" vertical="top" wrapText="1"/>
    </xf>
    <xf numFmtId="4" fontId="3" fillId="0" borderId="15" xfId="0" applyNumberFormat="1" applyFont="1" applyFill="1" applyBorder="1" applyAlignment="1">
      <alignment horizontal="center" vertical="top" wrapText="1"/>
    </xf>
    <xf numFmtId="4" fontId="3" fillId="0" borderId="12" xfId="0" applyNumberFormat="1" applyFont="1" applyFill="1" applyBorder="1" applyAlignment="1">
      <alignment horizontal="center" vertical="top" wrapText="1"/>
    </xf>
    <xf numFmtId="4" fontId="3" fillId="0" borderId="7" xfId="0" applyNumberFormat="1" applyFont="1" applyBorder="1" applyAlignment="1">
      <alignment horizontal="right" vertical="center" wrapText="1"/>
    </xf>
    <xf numFmtId="4" fontId="3" fillId="0" borderId="4" xfId="0" applyNumberFormat="1" applyFont="1" applyBorder="1" applyAlignment="1">
      <alignment horizontal="right" vertical="center" wrapText="1"/>
    </xf>
    <xf numFmtId="4" fontId="3" fillId="0" borderId="5" xfId="0" applyNumberFormat="1" applyFont="1" applyBorder="1" applyAlignment="1">
      <alignment horizontal="right" vertical="center" wrapText="1"/>
    </xf>
    <xf numFmtId="4" fontId="3" fillId="0" borderId="3" xfId="0" applyNumberFormat="1" applyFont="1" applyBorder="1" applyAlignment="1">
      <alignment horizontal="right" vertical="center" wrapText="1"/>
    </xf>
    <xf numFmtId="4" fontId="3" fillId="0" borderId="7"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10" fontId="3" fillId="5" borderId="5" xfId="0" applyNumberFormat="1" applyFont="1" applyFill="1" applyBorder="1" applyAlignment="1">
      <alignment horizontal="center" vertical="center" wrapText="1"/>
    </xf>
    <xf numFmtId="10" fontId="3" fillId="5" borderId="3" xfId="0" applyNumberFormat="1" applyFont="1" applyFill="1" applyBorder="1" applyAlignment="1">
      <alignment horizontal="center" vertical="center" wrapText="1"/>
    </xf>
    <xf numFmtId="4" fontId="3" fillId="9" borderId="13" xfId="0" applyNumberFormat="1" applyFont="1" applyFill="1" applyBorder="1" applyAlignment="1">
      <alignment horizontal="left" vertical="top" wrapText="1"/>
    </xf>
    <xf numFmtId="4" fontId="3" fillId="9" borderId="15" xfId="0" applyNumberFormat="1" applyFont="1" applyFill="1" applyBorder="1" applyAlignment="1">
      <alignment horizontal="left" vertical="top" wrapText="1"/>
    </xf>
    <xf numFmtId="4" fontId="3" fillId="9" borderId="12" xfId="0" applyNumberFormat="1" applyFont="1" applyFill="1" applyBorder="1" applyAlignment="1">
      <alignment horizontal="left" vertical="top" wrapText="1"/>
    </xf>
    <xf numFmtId="4" fontId="3" fillId="9" borderId="13" xfId="0" applyNumberFormat="1" applyFont="1" applyFill="1" applyBorder="1" applyAlignment="1">
      <alignment horizontal="center" vertical="top" wrapText="1"/>
    </xf>
    <xf numFmtId="4" fontId="3" fillId="9" borderId="15" xfId="0" applyNumberFormat="1" applyFont="1" applyFill="1" applyBorder="1" applyAlignment="1">
      <alignment horizontal="center" vertical="top" wrapText="1"/>
    </xf>
    <xf numFmtId="4" fontId="3" fillId="9" borderId="12" xfId="0" applyNumberFormat="1" applyFont="1" applyFill="1" applyBorder="1" applyAlignment="1">
      <alignment horizontal="center" vertical="top" wrapText="1"/>
    </xf>
    <xf numFmtId="4" fontId="3" fillId="0" borderId="7" xfId="0" applyNumberFormat="1" applyFont="1" applyBorder="1" applyAlignment="1">
      <alignment vertical="center" wrapText="1"/>
    </xf>
    <xf numFmtId="4" fontId="3" fillId="0" borderId="4" xfId="0" applyNumberFormat="1" applyFont="1" applyBorder="1" applyAlignment="1">
      <alignment vertical="center" wrapText="1"/>
    </xf>
    <xf numFmtId="4" fontId="3" fillId="0" borderId="5" xfId="0" applyNumberFormat="1" applyFont="1" applyBorder="1" applyAlignment="1">
      <alignment vertical="center" wrapText="1"/>
    </xf>
    <xf numFmtId="4" fontId="3" fillId="0" borderId="3" xfId="0" applyNumberFormat="1" applyFont="1" applyBorder="1" applyAlignment="1">
      <alignment vertical="center" wrapText="1"/>
    </xf>
    <xf numFmtId="4" fontId="3" fillId="0" borderId="7"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10" fontId="3" fillId="0" borderId="5" xfId="0" applyNumberFormat="1" applyFont="1" applyFill="1" applyBorder="1" applyAlignment="1">
      <alignment horizontal="center" vertical="center" wrapText="1"/>
    </xf>
    <xf numFmtId="10" fontId="3" fillId="0" borderId="3" xfId="0" applyNumberFormat="1" applyFont="1" applyFill="1" applyBorder="1" applyAlignment="1">
      <alignment horizontal="center" vertical="center" wrapText="1"/>
    </xf>
    <xf numFmtId="4" fontId="3" fillId="6" borderId="16" xfId="0" applyNumberFormat="1" applyFont="1" applyFill="1" applyBorder="1" applyAlignment="1">
      <alignment vertical="center" wrapText="1"/>
    </xf>
    <xf numFmtId="4" fontId="3" fillId="6" borderId="17" xfId="0" applyNumberFormat="1" applyFont="1" applyFill="1" applyBorder="1" applyAlignment="1">
      <alignment vertical="center" wrapText="1"/>
    </xf>
    <xf numFmtId="4" fontId="3" fillId="0" borderId="5"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4" fontId="3" fillId="0" borderId="5" xfId="0" applyNumberFormat="1" applyFont="1" applyFill="1" applyBorder="1" applyAlignment="1">
      <alignment vertical="center" wrapText="1"/>
    </xf>
    <xf numFmtId="4" fontId="3" fillId="0" borderId="3" xfId="0" applyNumberFormat="1" applyFont="1" applyFill="1" applyBorder="1" applyAlignment="1">
      <alignment vertical="center" wrapText="1"/>
    </xf>
    <xf numFmtId="0" fontId="12" fillId="11" borderId="13" xfId="0" applyFont="1" applyFill="1" applyBorder="1" applyAlignment="1">
      <alignment horizontal="left" vertical="top" wrapText="1"/>
    </xf>
    <xf numFmtId="0" fontId="12" fillId="11" borderId="15" xfId="0" applyFont="1" applyFill="1" applyBorder="1" applyAlignment="1">
      <alignment horizontal="left" vertical="top" wrapText="1"/>
    </xf>
    <xf numFmtId="0" fontId="12" fillId="11" borderId="12" xfId="0" applyFont="1" applyFill="1" applyBorder="1" applyAlignment="1">
      <alignment horizontal="left" vertical="top" wrapText="1"/>
    </xf>
    <xf numFmtId="4" fontId="12" fillId="11" borderId="13" xfId="0" applyNumberFormat="1" applyFont="1" applyFill="1" applyBorder="1" applyAlignment="1">
      <alignment horizontal="left" vertical="top" wrapText="1"/>
    </xf>
    <xf numFmtId="4" fontId="12" fillId="11" borderId="15" xfId="0" applyNumberFormat="1" applyFont="1" applyFill="1" applyBorder="1" applyAlignment="1">
      <alignment horizontal="left" vertical="top" wrapText="1"/>
    </xf>
    <xf numFmtId="4" fontId="12" fillId="11" borderId="12" xfId="0" applyNumberFormat="1" applyFont="1" applyFill="1" applyBorder="1" applyAlignment="1">
      <alignment horizontal="left" vertical="top" wrapText="1"/>
    </xf>
    <xf numFmtId="0" fontId="1" fillId="0" borderId="0" xfId="0" applyFont="1" applyBorder="1" applyAlignment="1">
      <alignment vertical="top"/>
    </xf>
    <xf numFmtId="0" fontId="18" fillId="0" borderId="0" xfId="0" applyFont="1" applyBorder="1" applyAlignment="1">
      <alignment horizontal="center"/>
    </xf>
    <xf numFmtId="0" fontId="18" fillId="0" borderId="0" xfId="0" applyFont="1" applyFill="1" applyBorder="1" applyAlignment="1">
      <alignment vertical="top" wrapText="1"/>
    </xf>
    <xf numFmtId="0" fontId="3" fillId="0" borderId="0" xfId="0" applyFont="1" applyFill="1" applyBorder="1" applyAlignment="1">
      <alignment horizontal="center" vertical="top" wrapText="1"/>
    </xf>
    <xf numFmtId="0" fontId="18" fillId="0" borderId="0" xfId="0" applyFont="1" applyBorder="1" applyAlignment="1">
      <alignment horizontal="right"/>
    </xf>
    <xf numFmtId="0" fontId="18" fillId="0" borderId="0" xfId="0" applyFont="1" applyFill="1" applyBorder="1"/>
    <xf numFmtId="4" fontId="18" fillId="0" borderId="0" xfId="0" applyNumberFormat="1" applyFont="1" applyBorder="1"/>
    <xf numFmtId="0" fontId="21" fillId="0" borderId="0" xfId="0" applyFont="1" applyBorder="1" applyAlignment="1">
      <alignment vertical="top"/>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0" fillId="0" borderId="0" xfId="0" applyFont="1" applyFill="1" applyBorder="1"/>
    <xf numFmtId="4" fontId="20" fillId="0" borderId="0" xfId="0" applyNumberFormat="1" applyFont="1" applyBorder="1" applyAlignment="1">
      <alignment horizontal="right" vertical="top"/>
    </xf>
    <xf numFmtId="4" fontId="0" fillId="0" borderId="0" xfId="0" applyNumberFormat="1" applyFont="1" applyBorder="1" applyAlignment="1">
      <alignment horizontal="center" vertical="top"/>
    </xf>
    <xf numFmtId="0" fontId="2" fillId="2" borderId="11" xfId="0" applyFont="1" applyFill="1" applyBorder="1" applyAlignment="1">
      <alignment horizontal="center" vertical="center" wrapText="1"/>
    </xf>
    <xf numFmtId="4" fontId="2" fillId="2" borderId="11" xfId="0" applyNumberFormat="1" applyFont="1" applyFill="1" applyBorder="1" applyAlignment="1">
      <alignment horizontal="center" vertical="center" wrapText="1"/>
    </xf>
    <xf numFmtId="0" fontId="2" fillId="3" borderId="11" xfId="0" applyFont="1" applyFill="1" applyBorder="1" applyAlignment="1">
      <alignment horizontal="center" vertical="center" wrapText="1"/>
    </xf>
    <xf numFmtId="0" fontId="3" fillId="0" borderId="11" xfId="0" applyFont="1" applyBorder="1" applyAlignment="1">
      <alignment vertical="top" wrapText="1"/>
    </xf>
    <xf numFmtId="0" fontId="3" fillId="0" borderId="11" xfId="0" applyFont="1" applyFill="1" applyBorder="1" applyAlignment="1">
      <alignment horizontal="left" vertical="top" wrapText="1"/>
    </xf>
    <xf numFmtId="0" fontId="3" fillId="0" borderId="11" xfId="0" applyFont="1" applyBorder="1" applyAlignment="1">
      <alignment horizontal="center" vertical="top" wrapText="1"/>
    </xf>
    <xf numFmtId="4" fontId="3" fillId="0" borderId="11" xfId="0" applyNumberFormat="1" applyFont="1" applyFill="1" applyBorder="1" applyAlignment="1">
      <alignment horizontal="right" vertical="top" wrapText="1"/>
    </xf>
    <xf numFmtId="2" fontId="3" fillId="0" borderId="11" xfId="0" applyNumberFormat="1" applyFont="1" applyFill="1" applyBorder="1" applyAlignment="1" applyProtection="1">
      <alignment horizontal="center" vertical="top" wrapText="1"/>
      <protection locked="0"/>
    </xf>
    <xf numFmtId="0" fontId="3" fillId="0" borderId="11" xfId="0" applyFont="1" applyFill="1" applyBorder="1" applyAlignment="1">
      <alignment horizontal="center" vertical="top" wrapText="1"/>
    </xf>
    <xf numFmtId="0" fontId="3" fillId="5" borderId="11" xfId="0" applyFont="1" applyFill="1" applyBorder="1" applyAlignment="1">
      <alignment horizontal="left" vertical="top" wrapText="1"/>
    </xf>
    <xf numFmtId="0" fontId="2" fillId="9" borderId="11" xfId="0" applyFont="1" applyFill="1" applyBorder="1" applyAlignment="1">
      <alignment vertical="top" wrapText="1"/>
    </xf>
    <xf numFmtId="0" fontId="2" fillId="9" borderId="14" xfId="0" applyFont="1" applyFill="1" applyBorder="1" applyAlignment="1">
      <alignment horizontal="left" vertical="top" wrapText="1"/>
    </xf>
    <xf numFmtId="0" fontId="2" fillId="9" borderId="9" xfId="0" applyFont="1" applyFill="1" applyBorder="1" applyAlignment="1">
      <alignment horizontal="left" vertical="top" wrapText="1"/>
    </xf>
    <xf numFmtId="0" fontId="2" fillId="9" borderId="11" xfId="0" applyFont="1" applyFill="1" applyBorder="1" applyAlignment="1">
      <alignment horizontal="center" vertical="top" wrapText="1"/>
    </xf>
    <xf numFmtId="4" fontId="2" fillId="9" borderId="11" xfId="0" applyNumberFormat="1" applyFont="1" applyFill="1" applyBorder="1" applyAlignment="1">
      <alignment horizontal="right" vertical="top" wrapText="1"/>
    </xf>
    <xf numFmtId="2" fontId="2" fillId="9" borderId="11" xfId="0" applyNumberFormat="1" applyFont="1" applyFill="1" applyBorder="1" applyAlignment="1" applyProtection="1">
      <alignment horizontal="center" vertical="top" wrapText="1"/>
      <protection locked="0"/>
    </xf>
    <xf numFmtId="4" fontId="2" fillId="9" borderId="11" xfId="0" applyNumberFormat="1" applyFont="1" applyFill="1" applyBorder="1" applyAlignment="1">
      <alignment horizontal="left" vertical="top" wrapText="1"/>
    </xf>
    <xf numFmtId="0" fontId="3" fillId="0" borderId="13" xfId="0" applyFont="1" applyBorder="1" applyAlignment="1">
      <alignment horizontal="center" vertical="top" wrapText="1"/>
    </xf>
    <xf numFmtId="0" fontId="3" fillId="0" borderId="13" xfId="0" applyFont="1" applyFill="1" applyBorder="1" applyAlignment="1">
      <alignment horizontal="left" vertical="top" wrapText="1"/>
    </xf>
    <xf numFmtId="0" fontId="2" fillId="0" borderId="11" xfId="0" applyFont="1" applyFill="1" applyBorder="1" applyAlignment="1" applyProtection="1">
      <alignment horizontal="center" vertical="top" wrapText="1"/>
      <protection locked="0"/>
    </xf>
    <xf numFmtId="4" fontId="2" fillId="0" borderId="11" xfId="0" applyNumberFormat="1" applyFont="1" applyFill="1" applyBorder="1" applyAlignment="1">
      <alignment horizontal="right" vertical="top" wrapText="1"/>
    </xf>
    <xf numFmtId="0" fontId="3" fillId="0" borderId="15" xfId="0" applyFont="1" applyBorder="1" applyAlignment="1">
      <alignment horizontal="center" vertical="top" wrapText="1"/>
    </xf>
    <xf numFmtId="0" fontId="3" fillId="0" borderId="15" xfId="0" applyFont="1" applyFill="1" applyBorder="1" applyAlignment="1">
      <alignment horizontal="left" vertical="top" wrapText="1"/>
    </xf>
    <xf numFmtId="0" fontId="3" fillId="0" borderId="12" xfId="0" applyFont="1" applyBorder="1" applyAlignment="1">
      <alignment horizontal="center" vertical="top" wrapText="1"/>
    </xf>
    <xf numFmtId="0" fontId="3" fillId="0" borderId="12" xfId="0" applyFont="1" applyFill="1" applyBorder="1" applyAlignment="1">
      <alignment horizontal="left" vertical="top" wrapText="1"/>
    </xf>
    <xf numFmtId="0" fontId="3" fillId="0" borderId="13" xfId="0" applyFont="1" applyBorder="1" applyAlignment="1">
      <alignment horizontal="left" vertical="top" wrapText="1"/>
    </xf>
    <xf numFmtId="0" fontId="2" fillId="0" borderId="11" xfId="0" applyFont="1" applyFill="1" applyBorder="1" applyAlignment="1">
      <alignment horizontal="center" vertical="top" wrapText="1"/>
    </xf>
    <xf numFmtId="0" fontId="2" fillId="0" borderId="11" xfId="0" applyFont="1" applyBorder="1" applyAlignment="1">
      <alignment horizontal="center" vertical="top" wrapText="1"/>
    </xf>
    <xf numFmtId="2" fontId="2" fillId="0" borderId="11" xfId="0" applyNumberFormat="1" applyFont="1" applyFill="1" applyBorder="1" applyAlignment="1" applyProtection="1">
      <alignment horizontal="center" vertical="top" wrapText="1"/>
      <protection locked="0"/>
    </xf>
    <xf numFmtId="0" fontId="3" fillId="0" borderId="15" xfId="0" applyFont="1" applyBorder="1" applyAlignment="1">
      <alignment horizontal="left" vertical="top" wrapText="1"/>
    </xf>
    <xf numFmtId="0" fontId="3" fillId="0" borderId="12" xfId="0" applyFont="1" applyBorder="1" applyAlignment="1">
      <alignment horizontal="left" vertical="top" wrapText="1"/>
    </xf>
    <xf numFmtId="0" fontId="3" fillId="0" borderId="11" xfId="0" applyFont="1" applyBorder="1" applyAlignment="1">
      <alignment horizontal="left" vertical="top" wrapText="1"/>
    </xf>
    <xf numFmtId="0" fontId="2" fillId="9" borderId="18" xfId="0" applyFont="1" applyFill="1" applyBorder="1" applyAlignment="1">
      <alignment horizontal="left" vertical="top" wrapText="1"/>
    </xf>
    <xf numFmtId="0" fontId="2" fillId="9" borderId="19" xfId="0" applyFont="1" applyFill="1" applyBorder="1" applyAlignment="1">
      <alignment horizontal="left" vertical="top" wrapText="1"/>
    </xf>
    <xf numFmtId="0" fontId="2" fillId="9" borderId="11" xfId="0" applyFont="1" applyFill="1" applyBorder="1" applyAlignment="1" applyProtection="1">
      <alignment horizontal="center" vertical="top" wrapText="1"/>
      <protection locked="0"/>
    </xf>
    <xf numFmtId="4" fontId="2" fillId="9" borderId="13" xfId="0" applyNumberFormat="1" applyFont="1" applyFill="1" applyBorder="1" applyAlignment="1">
      <alignment horizontal="right" vertical="top" wrapText="1"/>
    </xf>
    <xf numFmtId="2" fontId="3" fillId="9" borderId="13" xfId="0" applyNumberFormat="1" applyFont="1" applyFill="1" applyBorder="1" applyAlignment="1" applyProtection="1">
      <alignment horizontal="center" vertical="top" wrapText="1"/>
      <protection locked="0"/>
    </xf>
    <xf numFmtId="0" fontId="2" fillId="9" borderId="20" xfId="0" applyFont="1" applyFill="1" applyBorder="1" applyAlignment="1">
      <alignment horizontal="left" vertical="top" wrapText="1"/>
    </xf>
    <xf numFmtId="0" fontId="2" fillId="9" borderId="21" xfId="0" applyFont="1" applyFill="1" applyBorder="1" applyAlignment="1">
      <alignment horizontal="left" vertical="top" wrapText="1"/>
    </xf>
    <xf numFmtId="2" fontId="2" fillId="9" borderId="11" xfId="0" applyNumberFormat="1" applyFont="1" applyFill="1" applyBorder="1" applyAlignment="1" applyProtection="1">
      <alignment horizontal="right" vertical="top" wrapText="1"/>
      <protection locked="0"/>
    </xf>
    <xf numFmtId="0" fontId="2" fillId="9" borderId="22" xfId="0" applyFont="1" applyFill="1" applyBorder="1" applyAlignment="1">
      <alignment horizontal="left" vertical="top" wrapText="1"/>
    </xf>
    <xf numFmtId="0" fontId="2" fillId="9" borderId="23" xfId="0" applyFont="1" applyFill="1" applyBorder="1" applyAlignment="1">
      <alignment horizontal="left" vertical="top" wrapText="1"/>
    </xf>
    <xf numFmtId="0" fontId="3" fillId="0" borderId="13" xfId="0" applyFont="1" applyFill="1" applyBorder="1" applyAlignment="1">
      <alignment horizontal="center" vertical="top" wrapText="1"/>
    </xf>
    <xf numFmtId="0" fontId="3" fillId="0" borderId="15"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9" borderId="13" xfId="0" applyFont="1" applyFill="1" applyBorder="1" applyAlignment="1">
      <alignment horizontal="center" vertical="top" wrapText="1"/>
    </xf>
    <xf numFmtId="0" fontId="3" fillId="9" borderId="15" xfId="0" applyFont="1" applyFill="1" applyBorder="1" applyAlignment="1">
      <alignment horizontal="center" vertical="top" wrapText="1"/>
    </xf>
    <xf numFmtId="0" fontId="3" fillId="9" borderId="12" xfId="0" applyFont="1" applyFill="1" applyBorder="1" applyAlignment="1">
      <alignment horizontal="center" vertical="top" wrapText="1"/>
    </xf>
    <xf numFmtId="4" fontId="16" fillId="0" borderId="13" xfId="0" applyNumberFormat="1" applyFont="1" applyFill="1" applyBorder="1" applyAlignment="1">
      <alignment horizontal="left" vertical="top" wrapText="1"/>
    </xf>
    <xf numFmtId="4" fontId="16" fillId="0" borderId="15" xfId="0" applyNumberFormat="1" applyFont="1" applyFill="1" applyBorder="1" applyAlignment="1">
      <alignment horizontal="left" vertical="top" wrapText="1"/>
    </xf>
    <xf numFmtId="4" fontId="16" fillId="0" borderId="12" xfId="0" applyNumberFormat="1" applyFont="1" applyFill="1" applyBorder="1" applyAlignment="1">
      <alignment horizontal="left" vertical="top" wrapText="1"/>
    </xf>
    <xf numFmtId="0" fontId="3" fillId="0" borderId="11" xfId="0" applyFont="1" applyFill="1" applyBorder="1" applyAlignment="1" applyProtection="1">
      <alignment horizontal="center" vertical="top" wrapText="1"/>
      <protection locked="0"/>
    </xf>
    <xf numFmtId="0" fontId="18" fillId="0" borderId="11" xfId="0" applyFont="1" applyFill="1" applyBorder="1" applyAlignment="1" applyProtection="1">
      <alignment horizontal="left" vertical="top" wrapText="1"/>
      <protection locked="0"/>
    </xf>
    <xf numFmtId="0" fontId="3" fillId="9" borderId="13" xfId="0" applyFont="1" applyFill="1" applyBorder="1" applyAlignment="1">
      <alignment horizontal="left" vertical="top" wrapText="1"/>
    </xf>
    <xf numFmtId="0" fontId="2" fillId="9" borderId="13" xfId="0" applyFont="1" applyFill="1" applyBorder="1" applyAlignment="1">
      <alignment horizontal="left" vertical="top" wrapText="1"/>
    </xf>
    <xf numFmtId="0" fontId="3" fillId="9" borderId="15" xfId="0" applyFont="1" applyFill="1" applyBorder="1" applyAlignment="1">
      <alignment horizontal="left" vertical="top" wrapText="1"/>
    </xf>
    <xf numFmtId="0" fontId="2" fillId="9" borderId="15" xfId="0" applyFont="1" applyFill="1" applyBorder="1" applyAlignment="1">
      <alignment horizontal="left" vertical="top" wrapText="1"/>
    </xf>
    <xf numFmtId="0" fontId="3" fillId="9" borderId="12" xfId="0" applyFont="1" applyFill="1" applyBorder="1" applyAlignment="1">
      <alignment horizontal="left" vertical="top" wrapText="1"/>
    </xf>
    <xf numFmtId="0" fontId="2" fillId="9" borderId="12" xfId="0" applyFont="1" applyFill="1" applyBorder="1" applyAlignment="1">
      <alignment horizontal="left" vertical="top" wrapText="1"/>
    </xf>
    <xf numFmtId="0" fontId="2" fillId="9" borderId="11" xfId="0" applyFont="1" applyFill="1" applyBorder="1" applyAlignment="1">
      <alignment horizontal="left" vertical="top" wrapText="1"/>
    </xf>
    <xf numFmtId="0" fontId="12" fillId="11" borderId="13" xfId="0" applyFont="1" applyFill="1" applyBorder="1" applyAlignment="1">
      <alignment horizontal="center" vertical="center" wrapText="1"/>
    </xf>
    <xf numFmtId="0" fontId="12" fillId="11" borderId="13" xfId="0" applyFont="1" applyFill="1" applyBorder="1" applyAlignment="1">
      <alignment horizontal="center" vertical="top" wrapText="1"/>
    </xf>
    <xf numFmtId="0" fontId="12" fillId="11" borderId="11" xfId="0" applyFont="1" applyFill="1" applyBorder="1" applyAlignment="1" applyProtection="1">
      <alignment horizontal="center" vertical="top" wrapText="1"/>
      <protection locked="0"/>
    </xf>
    <xf numFmtId="4" fontId="12" fillId="11" borderId="13" xfId="0" applyNumberFormat="1" applyFont="1" applyFill="1" applyBorder="1" applyAlignment="1">
      <alignment horizontal="right" vertical="top" wrapText="1"/>
    </xf>
    <xf numFmtId="2" fontId="12" fillId="11" borderId="11" xfId="0" applyNumberFormat="1" applyFont="1" applyFill="1" applyBorder="1" applyAlignment="1" applyProtection="1">
      <alignment horizontal="center" vertical="top" wrapText="1"/>
      <protection locked="0"/>
    </xf>
    <xf numFmtId="0" fontId="12" fillId="11" borderId="15" xfId="0" applyFont="1" applyFill="1" applyBorder="1" applyAlignment="1">
      <alignment horizontal="center" vertical="center" wrapText="1"/>
    </xf>
    <xf numFmtId="0" fontId="12" fillId="11" borderId="15" xfId="0" applyFont="1" applyFill="1" applyBorder="1" applyAlignment="1">
      <alignment horizontal="center" vertical="top" wrapText="1"/>
    </xf>
    <xf numFmtId="0" fontId="24" fillId="10" borderId="11" xfId="0" applyFont="1" applyFill="1" applyBorder="1" applyAlignment="1">
      <alignment horizontal="center" vertical="top" wrapText="1"/>
    </xf>
    <xf numFmtId="4" fontId="24" fillId="10" borderId="11" xfId="0" applyNumberFormat="1" applyFont="1" applyFill="1" applyBorder="1" applyAlignment="1">
      <alignment horizontal="right" vertical="top" wrapText="1"/>
    </xf>
    <xf numFmtId="2" fontId="24" fillId="10" borderId="11" xfId="0" applyNumberFormat="1" applyFont="1" applyFill="1" applyBorder="1" applyAlignment="1" applyProtection="1">
      <alignment horizontal="center" vertical="top" wrapText="1"/>
      <protection locked="0"/>
    </xf>
    <xf numFmtId="0" fontId="12" fillId="11" borderId="11" xfId="0" applyFont="1" applyFill="1" applyBorder="1" applyAlignment="1">
      <alignment horizontal="center" vertical="top" wrapText="1"/>
    </xf>
    <xf numFmtId="4" fontId="12" fillId="11" borderId="11" xfId="0" applyNumberFormat="1" applyFont="1" applyFill="1" applyBorder="1" applyAlignment="1">
      <alignment horizontal="right" vertical="top" wrapText="1"/>
    </xf>
    <xf numFmtId="0" fontId="12" fillId="11" borderId="12" xfId="0" applyFont="1" applyFill="1" applyBorder="1" applyAlignment="1">
      <alignment horizontal="center" vertical="center" wrapText="1"/>
    </xf>
    <xf numFmtId="0" fontId="12" fillId="11" borderId="12" xfId="0" applyFont="1" applyFill="1" applyBorder="1" applyAlignment="1">
      <alignment horizontal="center" vertical="top" wrapText="1"/>
    </xf>
    <xf numFmtId="0" fontId="21" fillId="0" borderId="10" xfId="0" applyFont="1" applyBorder="1" applyAlignment="1">
      <alignment vertical="top"/>
    </xf>
    <xf numFmtId="0" fontId="12" fillId="0" borderId="0" xfId="0" applyFont="1" applyBorder="1" applyAlignment="1">
      <alignment horizontal="center" wrapText="1"/>
    </xf>
    <xf numFmtId="0" fontId="21" fillId="0" borderId="0" xfId="0" applyFont="1" applyBorder="1"/>
    <xf numFmtId="0" fontId="12" fillId="0" borderId="0" xfId="0" applyFont="1" applyFill="1" applyBorder="1" applyAlignment="1">
      <alignment horizontal="right" vertical="center"/>
    </xf>
    <xf numFmtId="0" fontId="12" fillId="0" borderId="0" xfId="0" applyFont="1" applyFill="1" applyBorder="1" applyAlignment="1">
      <alignment horizontal="center" vertical="center"/>
    </xf>
    <xf numFmtId="4" fontId="21" fillId="0" borderId="0" xfId="0" applyNumberFormat="1" applyFont="1" applyBorder="1"/>
  </cellXfs>
  <cellStyles count="2">
    <cellStyle name="Гіперпосилання" xfId="1" builtinId="8"/>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leF3oDNhu-QcemnOm9G6oD0pSYblhIfO/view?usp=sharing" TargetMode="External"/><Relationship Id="rId3" Type="http://schemas.openxmlformats.org/officeDocument/2006/relationships/hyperlink" Target="https://drive.google.com/drive/folders/1QB1FLDqDL5MObBwTfKQMJ1iG8qxY-UtV?usp=sharing" TargetMode="External"/><Relationship Id="rId7" Type="http://schemas.openxmlformats.org/officeDocument/2006/relationships/hyperlink" Target="https://drive.google.com/file/d/1O_AYlNs6PgiO0utq-Jr0xMyoSDHFh0AY/view?usp=sharing" TargetMode="External"/><Relationship Id="rId2" Type="http://schemas.openxmlformats.org/officeDocument/2006/relationships/hyperlink" Target="https://drive.google.com/file/d/14SpONkbf82pEyTp2lrMfdWgT0UZC1vd4/view?usp=sharing" TargetMode="External"/><Relationship Id="rId1" Type="http://schemas.openxmlformats.org/officeDocument/2006/relationships/hyperlink" Target="https://drive.google.com/file/d/10Egv1tBMJikK1uos-VkFYOcBfe1kXwj8/view?usp=sharing" TargetMode="External"/><Relationship Id="rId6" Type="http://schemas.openxmlformats.org/officeDocument/2006/relationships/hyperlink" Target="https://drive.google.com/file/d/1O_AYlNs6PgiO0utq-Jr0xMyoSDHFh0AY/view?usp=sharing" TargetMode="External"/><Relationship Id="rId5" Type="http://schemas.openxmlformats.org/officeDocument/2006/relationships/hyperlink" Target="https://drive.google.com/file/d/1Ts-bJzRJWHUNm4aUqeASo3y1rJdlYFhY/view?usp=sharing" TargetMode="External"/><Relationship Id="rId4" Type="http://schemas.openxmlformats.org/officeDocument/2006/relationships/hyperlink" Target="https://drive.google.com/file/d/1oelgc73yBbj6QA54-ODMqcJ4xTHJEXAl/view?usp=sharing"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4"/>
  <sheetViews>
    <sheetView tabSelected="1" view="pageBreakPreview" zoomScale="50" zoomScaleNormal="100" zoomScaleSheetLayoutView="50" workbookViewId="0">
      <selection activeCell="F5" sqref="F5"/>
    </sheetView>
  </sheetViews>
  <sheetFormatPr defaultColWidth="9.109375" defaultRowHeight="14.4" x14ac:dyDescent="0.3"/>
  <cols>
    <col min="1" max="1" width="4.88671875" style="13" customWidth="1"/>
    <col min="2" max="2" width="48.88671875" style="2" customWidth="1"/>
    <col min="3" max="3" width="27.77734375" style="4" customWidth="1"/>
    <col min="4" max="7" width="18.88671875" style="4" customWidth="1"/>
    <col min="8" max="8" width="14" style="4" customWidth="1"/>
    <col min="9" max="9" width="16" style="4" customWidth="1"/>
    <col min="10" max="10" width="16.21875" style="4" customWidth="1"/>
    <col min="11" max="11" width="73.109375" style="4" customWidth="1"/>
    <col min="12" max="12" width="15.44140625" style="3" customWidth="1"/>
    <col min="13" max="13" width="13.88671875" style="3" hidden="1" customWidth="1"/>
    <col min="14" max="14" width="13.88671875" style="5" hidden="1" customWidth="1"/>
    <col min="15" max="15" width="13.88671875" style="7" hidden="1" customWidth="1"/>
    <col min="16" max="20" width="13.88671875" style="3" hidden="1" customWidth="1"/>
    <col min="21" max="21" width="10.109375" style="1" bestFit="1" customWidth="1"/>
    <col min="22" max="16384" width="9.109375" style="1"/>
  </cols>
  <sheetData>
    <row r="1" spans="1:20" s="45" customFormat="1" ht="34.200000000000003" customHeight="1" x14ac:dyDescent="0.3">
      <c r="A1" s="174"/>
      <c r="B1" s="175"/>
      <c r="C1" s="176"/>
      <c r="D1" s="176"/>
      <c r="E1" s="176"/>
      <c r="F1" s="176"/>
      <c r="G1" s="176"/>
      <c r="H1" s="176"/>
      <c r="I1" s="176"/>
      <c r="J1" s="176"/>
      <c r="K1" s="177" t="s">
        <v>75</v>
      </c>
      <c r="L1" s="177"/>
      <c r="M1" s="42"/>
      <c r="N1" s="43"/>
      <c r="O1" s="44"/>
      <c r="P1" s="42"/>
      <c r="Q1" s="42"/>
      <c r="R1" s="42"/>
      <c r="S1" s="42"/>
      <c r="T1" s="42"/>
    </row>
    <row r="2" spans="1:20" s="45" customFormat="1" ht="13.8" customHeight="1" x14ac:dyDescent="0.3">
      <c r="A2" s="174"/>
      <c r="B2" s="178"/>
      <c r="C2" s="179"/>
      <c r="D2" s="179"/>
      <c r="E2" s="179"/>
      <c r="F2" s="179"/>
      <c r="G2" s="179"/>
      <c r="H2" s="179"/>
      <c r="I2" s="179"/>
      <c r="J2" s="179"/>
      <c r="K2" s="179"/>
      <c r="L2" s="180"/>
      <c r="M2" s="42"/>
      <c r="N2" s="43"/>
      <c r="O2" s="44"/>
      <c r="P2" s="42"/>
      <c r="Q2" s="42"/>
      <c r="R2" s="42"/>
      <c r="S2" s="42"/>
      <c r="T2" s="42"/>
    </row>
    <row r="3" spans="1:20" s="50" customFormat="1" ht="53.4" customHeight="1" x14ac:dyDescent="0.35">
      <c r="A3" s="181"/>
      <c r="B3" s="182" t="s">
        <v>98</v>
      </c>
      <c r="C3" s="183"/>
      <c r="D3" s="183"/>
      <c r="E3" s="183"/>
      <c r="F3" s="183"/>
      <c r="G3" s="183"/>
      <c r="H3" s="183"/>
      <c r="I3" s="183"/>
      <c r="J3" s="183"/>
      <c r="K3" s="183"/>
      <c r="L3" s="183"/>
      <c r="M3" s="47"/>
      <c r="N3" s="48"/>
      <c r="O3" s="49"/>
      <c r="P3" s="47"/>
      <c r="Q3" s="47"/>
      <c r="R3" s="47"/>
      <c r="S3" s="47"/>
      <c r="T3" s="47"/>
    </row>
    <row r="4" spans="1:20" s="45" customFormat="1" ht="15" thickBot="1" x14ac:dyDescent="0.35">
      <c r="A4" s="13"/>
      <c r="B4" s="19"/>
      <c r="C4" s="184"/>
      <c r="D4" s="184"/>
      <c r="E4" s="184"/>
      <c r="F4" s="184"/>
      <c r="G4" s="184"/>
      <c r="H4" s="184"/>
      <c r="I4" s="184"/>
      <c r="J4" s="184"/>
      <c r="K4" s="185" t="s">
        <v>74</v>
      </c>
      <c r="L4" s="186"/>
      <c r="M4" s="42"/>
      <c r="N4" s="43"/>
      <c r="O4" s="44"/>
      <c r="P4" s="42"/>
      <c r="Q4" s="42"/>
      <c r="R4" s="42"/>
      <c r="S4" s="42"/>
      <c r="T4" s="42"/>
    </row>
    <row r="5" spans="1:20" s="106" customFormat="1" ht="136.19999999999999" customHeight="1" thickBot="1" x14ac:dyDescent="0.35">
      <c r="A5" s="187" t="s">
        <v>71</v>
      </c>
      <c r="B5" s="187" t="s">
        <v>70</v>
      </c>
      <c r="C5" s="187" t="s">
        <v>72</v>
      </c>
      <c r="D5" s="187" t="s">
        <v>73</v>
      </c>
      <c r="E5" s="188" t="s">
        <v>76</v>
      </c>
      <c r="F5" s="188" t="s">
        <v>99</v>
      </c>
      <c r="G5" s="188" t="s">
        <v>100</v>
      </c>
      <c r="H5" s="188" t="s">
        <v>77</v>
      </c>
      <c r="I5" s="188" t="s">
        <v>80</v>
      </c>
      <c r="J5" s="188" t="s">
        <v>78</v>
      </c>
      <c r="K5" s="188" t="s">
        <v>79</v>
      </c>
      <c r="L5" s="188" t="s">
        <v>81</v>
      </c>
      <c r="M5" s="104"/>
      <c r="N5" s="104" t="s">
        <v>31</v>
      </c>
      <c r="O5" s="105" t="s">
        <v>29</v>
      </c>
      <c r="P5" s="104"/>
      <c r="Q5" s="104" t="s">
        <v>39</v>
      </c>
      <c r="R5" s="104" t="s">
        <v>40</v>
      </c>
      <c r="S5" s="104" t="s">
        <v>41</v>
      </c>
      <c r="T5" s="104" t="s">
        <v>42</v>
      </c>
    </row>
    <row r="6" spans="1:20" s="45" customFormat="1" ht="37.200000000000003" customHeight="1" x14ac:dyDescent="0.3">
      <c r="A6" s="189" t="s">
        <v>0</v>
      </c>
      <c r="B6" s="189"/>
      <c r="C6" s="189"/>
      <c r="D6" s="189"/>
      <c r="E6" s="189"/>
      <c r="F6" s="189"/>
      <c r="G6" s="189"/>
      <c r="H6" s="189"/>
      <c r="I6" s="189"/>
      <c r="J6" s="189"/>
      <c r="K6" s="189"/>
      <c r="L6" s="189"/>
      <c r="M6" s="88"/>
      <c r="N6" s="89"/>
      <c r="O6" s="90"/>
      <c r="R6" s="91"/>
    </row>
    <row r="7" spans="1:20" s="45" customFormat="1" ht="409.2" customHeight="1" thickBot="1" x14ac:dyDescent="0.35">
      <c r="A7" s="190" t="s">
        <v>17</v>
      </c>
      <c r="B7" s="191" t="s">
        <v>119</v>
      </c>
      <c r="C7" s="192" t="s">
        <v>1</v>
      </c>
      <c r="D7" s="192" t="s">
        <v>82</v>
      </c>
      <c r="E7" s="193">
        <v>18000</v>
      </c>
      <c r="F7" s="193">
        <v>1044.8499999999999</v>
      </c>
      <c r="G7" s="193">
        <v>1044.8499999999999</v>
      </c>
      <c r="H7" s="194">
        <f t="shared" ref="H7:H33" si="0">G7/E7*100</f>
        <v>5.8047222222222219</v>
      </c>
      <c r="I7" s="193">
        <v>0</v>
      </c>
      <c r="J7" s="193">
        <v>0</v>
      </c>
      <c r="K7" s="126" t="s">
        <v>120</v>
      </c>
      <c r="L7" s="58"/>
      <c r="M7" s="59"/>
      <c r="N7" s="60" t="s">
        <v>30</v>
      </c>
      <c r="O7" s="61">
        <v>1</v>
      </c>
      <c r="P7" s="69" t="s">
        <v>37</v>
      </c>
      <c r="Q7" s="62">
        <v>1</v>
      </c>
      <c r="R7" s="62"/>
      <c r="S7" s="62"/>
      <c r="T7" s="62">
        <v>1</v>
      </c>
    </row>
    <row r="8" spans="1:20" s="46" customFormat="1" ht="382.2" customHeight="1" thickBot="1" x14ac:dyDescent="0.35">
      <c r="A8" s="190" t="s">
        <v>18</v>
      </c>
      <c r="B8" s="191" t="s">
        <v>121</v>
      </c>
      <c r="C8" s="192" t="s">
        <v>2</v>
      </c>
      <c r="D8" s="192" t="s">
        <v>82</v>
      </c>
      <c r="E8" s="193">
        <v>20328</v>
      </c>
      <c r="F8" s="193">
        <v>4606.5</v>
      </c>
      <c r="G8" s="193">
        <v>4606.5</v>
      </c>
      <c r="H8" s="194">
        <f t="shared" si="0"/>
        <v>22.66086186540732</v>
      </c>
      <c r="I8" s="193">
        <v>0</v>
      </c>
      <c r="J8" s="193">
        <v>0</v>
      </c>
      <c r="K8" s="58" t="s">
        <v>116</v>
      </c>
      <c r="L8" s="58"/>
      <c r="M8" s="59"/>
      <c r="N8" s="60" t="s">
        <v>30</v>
      </c>
      <c r="O8" s="61">
        <v>1</v>
      </c>
      <c r="P8" s="62" t="s">
        <v>38</v>
      </c>
      <c r="Q8" s="62">
        <v>1</v>
      </c>
      <c r="R8" s="62"/>
      <c r="S8" s="62"/>
      <c r="T8" s="63">
        <v>1</v>
      </c>
    </row>
    <row r="9" spans="1:20" s="45" customFormat="1" ht="121.8" customHeight="1" thickBot="1" x14ac:dyDescent="0.35">
      <c r="A9" s="190" t="s">
        <v>54</v>
      </c>
      <c r="B9" s="191" t="s">
        <v>122</v>
      </c>
      <c r="C9" s="195" t="s">
        <v>69</v>
      </c>
      <c r="D9" s="192" t="s">
        <v>82</v>
      </c>
      <c r="E9" s="193">
        <v>5000</v>
      </c>
      <c r="F9" s="193">
        <v>0</v>
      </c>
      <c r="G9" s="193">
        <v>0</v>
      </c>
      <c r="H9" s="194">
        <f t="shared" si="0"/>
        <v>0</v>
      </c>
      <c r="I9" s="193">
        <v>0</v>
      </c>
      <c r="J9" s="193">
        <v>0</v>
      </c>
      <c r="K9" s="58" t="s">
        <v>107</v>
      </c>
      <c r="L9" s="58"/>
      <c r="M9" s="64"/>
      <c r="N9" s="65">
        <v>5000</v>
      </c>
      <c r="O9" s="66" t="s">
        <v>53</v>
      </c>
      <c r="P9" s="67">
        <v>5000</v>
      </c>
      <c r="Q9" s="59"/>
      <c r="R9" s="59"/>
      <c r="S9" s="59"/>
      <c r="T9" s="68"/>
    </row>
    <row r="10" spans="1:20" s="45" customFormat="1" ht="225" customHeight="1" x14ac:dyDescent="0.3">
      <c r="A10" s="190" t="s">
        <v>19</v>
      </c>
      <c r="B10" s="196" t="s">
        <v>123</v>
      </c>
      <c r="C10" s="192" t="s">
        <v>3</v>
      </c>
      <c r="D10" s="192" t="s">
        <v>82</v>
      </c>
      <c r="E10" s="193">
        <v>25560</v>
      </c>
      <c r="F10" s="193">
        <v>4839.83</v>
      </c>
      <c r="G10" s="193">
        <v>4839.83</v>
      </c>
      <c r="H10" s="194">
        <f t="shared" si="0"/>
        <v>18.93517214397496</v>
      </c>
      <c r="I10" s="193">
        <v>0</v>
      </c>
      <c r="J10" s="193">
        <v>0</v>
      </c>
      <c r="K10" s="58" t="s">
        <v>124</v>
      </c>
      <c r="L10" s="58"/>
      <c r="M10" s="59"/>
      <c r="N10" s="164" t="s">
        <v>30</v>
      </c>
      <c r="O10" s="146">
        <v>1</v>
      </c>
      <c r="P10" s="156"/>
      <c r="Q10" s="156">
        <v>1</v>
      </c>
      <c r="R10" s="156"/>
      <c r="S10" s="156"/>
      <c r="T10" s="166"/>
    </row>
    <row r="11" spans="1:20" s="71" customFormat="1" ht="40.200000000000003" customHeight="1" x14ac:dyDescent="0.3">
      <c r="A11" s="197"/>
      <c r="B11" s="198" t="s">
        <v>86</v>
      </c>
      <c r="C11" s="199"/>
      <c r="D11" s="200" t="s">
        <v>82</v>
      </c>
      <c r="E11" s="201">
        <f>SUM(E7:E10)</f>
        <v>68888</v>
      </c>
      <c r="F11" s="201">
        <f t="shared" ref="F11:G11" si="1">SUM(F7:F10)</f>
        <v>10491.18</v>
      </c>
      <c r="G11" s="201">
        <f t="shared" si="1"/>
        <v>10491.18</v>
      </c>
      <c r="H11" s="202">
        <f t="shared" si="0"/>
        <v>15.229328765532459</v>
      </c>
      <c r="I11" s="201">
        <f>SUM(I7:I10)</f>
        <v>0</v>
      </c>
      <c r="J11" s="201">
        <f>SUM(J7:J10)</f>
        <v>0</v>
      </c>
      <c r="K11" s="203"/>
      <c r="L11" s="203"/>
      <c r="M11" s="70"/>
      <c r="N11" s="165"/>
      <c r="O11" s="147"/>
      <c r="P11" s="157"/>
      <c r="Q11" s="157"/>
      <c r="R11" s="157"/>
      <c r="S11" s="157"/>
      <c r="T11" s="167"/>
    </row>
    <row r="12" spans="1:20" s="45" customFormat="1" ht="35.25" customHeight="1" thickBot="1" x14ac:dyDescent="0.35">
      <c r="A12" s="189" t="s">
        <v>125</v>
      </c>
      <c r="B12" s="189"/>
      <c r="C12" s="189"/>
      <c r="D12" s="189"/>
      <c r="E12" s="189"/>
      <c r="F12" s="189"/>
      <c r="G12" s="189"/>
      <c r="H12" s="189"/>
      <c r="I12" s="189"/>
      <c r="J12" s="189"/>
      <c r="K12" s="189"/>
      <c r="L12" s="189"/>
      <c r="M12" s="100">
        <v>546149</v>
      </c>
      <c r="N12" s="60" t="s">
        <v>30</v>
      </c>
      <c r="O12" s="61">
        <v>1</v>
      </c>
      <c r="P12" s="62"/>
      <c r="Q12" s="62">
        <v>1</v>
      </c>
      <c r="R12" s="62"/>
      <c r="S12" s="62"/>
      <c r="T12" s="62">
        <v>1</v>
      </c>
    </row>
    <row r="13" spans="1:20" s="16" customFormat="1" ht="409.6" customHeight="1" thickBot="1" x14ac:dyDescent="0.35">
      <c r="A13" s="190" t="s">
        <v>20</v>
      </c>
      <c r="B13" s="191" t="s">
        <v>126</v>
      </c>
      <c r="C13" s="192" t="s">
        <v>4</v>
      </c>
      <c r="D13" s="192" t="s">
        <v>82</v>
      </c>
      <c r="E13" s="193">
        <v>584661.4</v>
      </c>
      <c r="F13" s="193">
        <v>300394.59999999998</v>
      </c>
      <c r="G13" s="193">
        <v>240280</v>
      </c>
      <c r="H13" s="194">
        <f t="shared" si="0"/>
        <v>41.097291526343284</v>
      </c>
      <c r="I13" s="193">
        <v>1.5</v>
      </c>
      <c r="J13" s="193">
        <v>208.5</v>
      </c>
      <c r="K13" s="58" t="s">
        <v>127</v>
      </c>
      <c r="L13" s="58"/>
      <c r="M13" s="31">
        <v>531169</v>
      </c>
      <c r="N13" s="36" t="s">
        <v>30</v>
      </c>
      <c r="O13" s="6">
        <v>1</v>
      </c>
      <c r="P13" s="18" t="s">
        <v>33</v>
      </c>
      <c r="Q13" s="33">
        <v>1</v>
      </c>
      <c r="R13" s="33"/>
      <c r="S13" s="33"/>
      <c r="T13" s="9"/>
    </row>
    <row r="14" spans="1:20" s="16" customFormat="1" ht="36" customHeight="1" thickBot="1" x14ac:dyDescent="0.35">
      <c r="A14" s="204" t="s">
        <v>21</v>
      </c>
      <c r="B14" s="205" t="s">
        <v>128</v>
      </c>
      <c r="C14" s="137" t="s">
        <v>65</v>
      </c>
      <c r="D14" s="206" t="s">
        <v>83</v>
      </c>
      <c r="E14" s="207">
        <f>SUM(E15:E17)</f>
        <v>98663.2</v>
      </c>
      <c r="F14" s="207">
        <f t="shared" ref="F14:G14" si="2">SUM(F15:F17)</f>
        <v>5028.17</v>
      </c>
      <c r="G14" s="207">
        <f t="shared" si="2"/>
        <v>4135.05</v>
      </c>
      <c r="H14" s="194">
        <f t="shared" si="0"/>
        <v>4.191076308086501</v>
      </c>
      <c r="I14" s="207">
        <f>SUM(I15:I17)</f>
        <v>0</v>
      </c>
      <c r="J14" s="207">
        <f>SUM(J15:J17)</f>
        <v>0</v>
      </c>
      <c r="K14" s="128" t="s">
        <v>129</v>
      </c>
      <c r="L14" s="131"/>
      <c r="M14" s="99"/>
      <c r="N14" s="36"/>
      <c r="O14" s="6"/>
      <c r="P14" s="18"/>
      <c r="Q14" s="33"/>
      <c r="R14" s="33"/>
      <c r="S14" s="33"/>
      <c r="T14" s="9"/>
    </row>
    <row r="15" spans="1:20" s="45" customFormat="1" ht="42.6" customHeight="1" thickBot="1" x14ac:dyDescent="0.35">
      <c r="A15" s="208"/>
      <c r="B15" s="209"/>
      <c r="C15" s="138"/>
      <c r="D15" s="192" t="s">
        <v>82</v>
      </c>
      <c r="E15" s="193">
        <v>39600</v>
      </c>
      <c r="F15" s="193">
        <v>4082.34</v>
      </c>
      <c r="G15" s="193">
        <v>3189.22</v>
      </c>
      <c r="H15" s="194">
        <f t="shared" si="0"/>
        <v>8.0535858585858584</v>
      </c>
      <c r="I15" s="193">
        <v>0</v>
      </c>
      <c r="J15" s="193">
        <v>0</v>
      </c>
      <c r="K15" s="129"/>
      <c r="L15" s="132"/>
      <c r="M15" s="59"/>
      <c r="N15" s="60"/>
      <c r="O15" s="61"/>
      <c r="P15" s="69"/>
      <c r="Q15" s="62"/>
      <c r="R15" s="62"/>
      <c r="S15" s="62"/>
      <c r="T15" s="87"/>
    </row>
    <row r="16" spans="1:20" s="45" customFormat="1" ht="42.6" customHeight="1" thickBot="1" x14ac:dyDescent="0.35">
      <c r="A16" s="208"/>
      <c r="B16" s="209"/>
      <c r="C16" s="138"/>
      <c r="D16" s="192" t="s">
        <v>84</v>
      </c>
      <c r="E16" s="193">
        <v>20000</v>
      </c>
      <c r="F16" s="193">
        <v>0</v>
      </c>
      <c r="G16" s="193">
        <v>0</v>
      </c>
      <c r="H16" s="194">
        <f t="shared" si="0"/>
        <v>0</v>
      </c>
      <c r="I16" s="193">
        <v>0</v>
      </c>
      <c r="J16" s="193">
        <v>0</v>
      </c>
      <c r="K16" s="129"/>
      <c r="L16" s="132"/>
      <c r="M16" s="107"/>
      <c r="N16" s="108"/>
      <c r="O16" s="109"/>
      <c r="P16" s="110"/>
      <c r="Q16" s="62"/>
      <c r="R16" s="62"/>
      <c r="S16" s="62"/>
      <c r="T16" s="87"/>
    </row>
    <row r="17" spans="1:20" s="45" customFormat="1" ht="371.4" customHeight="1" thickBot="1" x14ac:dyDescent="0.35">
      <c r="A17" s="210"/>
      <c r="B17" s="211"/>
      <c r="C17" s="139"/>
      <c r="D17" s="192" t="s">
        <v>88</v>
      </c>
      <c r="E17" s="193">
        <v>39063.199999999997</v>
      </c>
      <c r="F17" s="193">
        <v>945.83</v>
      </c>
      <c r="G17" s="193">
        <v>945.83</v>
      </c>
      <c r="H17" s="194">
        <f t="shared" si="0"/>
        <v>2.4212814106371217</v>
      </c>
      <c r="I17" s="193">
        <v>0</v>
      </c>
      <c r="J17" s="193">
        <v>0</v>
      </c>
      <c r="K17" s="130"/>
      <c r="L17" s="133"/>
      <c r="M17" s="107"/>
      <c r="N17" s="108"/>
      <c r="O17" s="109"/>
      <c r="P17" s="110"/>
      <c r="Q17" s="62"/>
      <c r="R17" s="62"/>
      <c r="S17" s="62"/>
      <c r="T17" s="87"/>
    </row>
    <row r="18" spans="1:20" s="45" customFormat="1" ht="408.6" customHeight="1" thickBot="1" x14ac:dyDescent="0.35">
      <c r="A18" s="190" t="s">
        <v>22</v>
      </c>
      <c r="B18" s="191" t="s">
        <v>130</v>
      </c>
      <c r="C18" s="192" t="s">
        <v>5</v>
      </c>
      <c r="D18" s="192" t="s">
        <v>82</v>
      </c>
      <c r="E18" s="193">
        <v>32340</v>
      </c>
      <c r="F18" s="193">
        <v>3766.3</v>
      </c>
      <c r="G18" s="193">
        <v>3713.5</v>
      </c>
      <c r="H18" s="194">
        <f t="shared" si="0"/>
        <v>11.482683982683984</v>
      </c>
      <c r="I18" s="193">
        <v>0</v>
      </c>
      <c r="J18" s="193">
        <v>0</v>
      </c>
      <c r="K18" s="58" t="s">
        <v>131</v>
      </c>
      <c r="L18" s="58"/>
      <c r="M18" s="64">
        <v>12000</v>
      </c>
      <c r="N18" s="95">
        <v>12000</v>
      </c>
      <c r="O18" s="96"/>
      <c r="P18" s="67">
        <v>12000</v>
      </c>
      <c r="Q18" s="62"/>
      <c r="R18" s="62"/>
      <c r="S18" s="62"/>
      <c r="T18" s="87"/>
    </row>
    <row r="19" spans="1:20" s="16" customFormat="1" ht="409.2" customHeight="1" thickBot="1" x14ac:dyDescent="0.35">
      <c r="A19" s="190" t="s">
        <v>44</v>
      </c>
      <c r="B19" s="191" t="s">
        <v>132</v>
      </c>
      <c r="C19" s="192" t="s">
        <v>16</v>
      </c>
      <c r="D19" s="192" t="s">
        <v>82</v>
      </c>
      <c r="E19" s="193">
        <v>13000</v>
      </c>
      <c r="F19" s="193">
        <v>3929.29</v>
      </c>
      <c r="G19" s="193">
        <v>3929.29</v>
      </c>
      <c r="H19" s="194">
        <f t="shared" si="0"/>
        <v>30.225307692307691</v>
      </c>
      <c r="I19" s="193">
        <v>0</v>
      </c>
      <c r="J19" s="193">
        <v>0</v>
      </c>
      <c r="K19" s="102" t="s">
        <v>113</v>
      </c>
      <c r="L19" s="58"/>
      <c r="M19" s="27">
        <v>7400</v>
      </c>
      <c r="N19" s="25">
        <v>7400</v>
      </c>
      <c r="O19" s="26"/>
      <c r="P19" s="24">
        <v>7400</v>
      </c>
      <c r="Q19" s="33"/>
      <c r="R19" s="33"/>
      <c r="S19" s="33"/>
      <c r="T19" s="9"/>
    </row>
    <row r="20" spans="1:20" s="16" customFormat="1" ht="38.4" customHeight="1" thickBot="1" x14ac:dyDescent="0.35">
      <c r="A20" s="212" t="s">
        <v>45</v>
      </c>
      <c r="B20" s="205" t="s">
        <v>133</v>
      </c>
      <c r="C20" s="213" t="s">
        <v>93</v>
      </c>
      <c r="D20" s="214" t="s">
        <v>82</v>
      </c>
      <c r="E20" s="207">
        <f>SUM(E21:E23)</f>
        <v>7665</v>
      </c>
      <c r="F20" s="207">
        <f t="shared" ref="F20:G20" si="3">SUM(F21:F23)</f>
        <v>1854.03</v>
      </c>
      <c r="G20" s="207">
        <f t="shared" si="3"/>
        <v>1854.03</v>
      </c>
      <c r="H20" s="215">
        <f t="shared" si="0"/>
        <v>24.18825831702544</v>
      </c>
      <c r="I20" s="207">
        <f>SUM(I21:I23)</f>
        <v>0</v>
      </c>
      <c r="J20" s="207">
        <f>SUM(J21:J23)</f>
        <v>0</v>
      </c>
      <c r="K20" s="58"/>
      <c r="L20" s="58"/>
      <c r="M20" s="27"/>
      <c r="N20" s="23">
        <v>1370</v>
      </c>
      <c r="O20" s="35" t="s">
        <v>43</v>
      </c>
      <c r="P20" s="24">
        <v>1370</v>
      </c>
      <c r="Q20" s="33">
        <v>1</v>
      </c>
      <c r="R20" s="33"/>
      <c r="S20" s="33"/>
      <c r="T20" s="33">
        <v>1</v>
      </c>
    </row>
    <row r="21" spans="1:20" s="16" customFormat="1" ht="409.2" customHeight="1" thickBot="1" x14ac:dyDescent="0.35">
      <c r="A21" s="216"/>
      <c r="B21" s="209"/>
      <c r="C21" s="195" t="s">
        <v>66</v>
      </c>
      <c r="D21" s="192" t="s">
        <v>82</v>
      </c>
      <c r="E21" s="193">
        <v>5715</v>
      </c>
      <c r="F21" s="193">
        <v>1413</v>
      </c>
      <c r="G21" s="193">
        <v>1413</v>
      </c>
      <c r="H21" s="194">
        <f t="shared" si="0"/>
        <v>24.7244094488189</v>
      </c>
      <c r="I21" s="193">
        <v>0</v>
      </c>
      <c r="J21" s="193">
        <v>0</v>
      </c>
      <c r="K21" s="58" t="s">
        <v>134</v>
      </c>
      <c r="L21" s="58"/>
      <c r="M21" s="53"/>
      <c r="N21" s="97"/>
      <c r="O21" s="98"/>
      <c r="P21" s="56"/>
      <c r="Q21" s="33"/>
      <c r="R21" s="33"/>
      <c r="S21" s="33"/>
      <c r="T21" s="33"/>
    </row>
    <row r="22" spans="1:20" s="16" customFormat="1" ht="100.8" customHeight="1" thickBot="1" x14ac:dyDescent="0.35">
      <c r="A22" s="216"/>
      <c r="B22" s="209"/>
      <c r="C22" s="195" t="s">
        <v>92</v>
      </c>
      <c r="D22" s="192" t="s">
        <v>82</v>
      </c>
      <c r="E22" s="193">
        <v>1000</v>
      </c>
      <c r="F22" s="193">
        <v>232.2</v>
      </c>
      <c r="G22" s="193">
        <v>232.2</v>
      </c>
      <c r="H22" s="194">
        <f t="shared" si="0"/>
        <v>23.22</v>
      </c>
      <c r="I22" s="193">
        <v>0</v>
      </c>
      <c r="J22" s="193">
        <v>0</v>
      </c>
      <c r="K22" s="58" t="s">
        <v>114</v>
      </c>
      <c r="L22" s="58"/>
      <c r="M22" s="53"/>
      <c r="N22" s="97"/>
      <c r="O22" s="98"/>
      <c r="P22" s="56"/>
      <c r="Q22" s="33"/>
      <c r="R22" s="33"/>
      <c r="S22" s="33"/>
      <c r="T22" s="33"/>
    </row>
    <row r="23" spans="1:20" s="16" customFormat="1" ht="54" customHeight="1" thickBot="1" x14ac:dyDescent="0.35">
      <c r="A23" s="217"/>
      <c r="B23" s="211"/>
      <c r="C23" s="195" t="s">
        <v>91</v>
      </c>
      <c r="D23" s="192" t="s">
        <v>82</v>
      </c>
      <c r="E23" s="193">
        <v>950</v>
      </c>
      <c r="F23" s="193">
        <v>208.83</v>
      </c>
      <c r="G23" s="193">
        <v>208.83</v>
      </c>
      <c r="H23" s="194">
        <f t="shared" si="0"/>
        <v>21.982105263157898</v>
      </c>
      <c r="I23" s="193">
        <v>0</v>
      </c>
      <c r="J23" s="193">
        <v>0</v>
      </c>
      <c r="K23" s="58" t="s">
        <v>115</v>
      </c>
      <c r="L23" s="58"/>
      <c r="M23" s="53"/>
      <c r="N23" s="97"/>
      <c r="O23" s="98"/>
      <c r="P23" s="56"/>
      <c r="Q23" s="33"/>
      <c r="R23" s="33"/>
      <c r="S23" s="33"/>
      <c r="T23" s="33"/>
    </row>
    <row r="24" spans="1:20" s="45" customFormat="1" ht="74.400000000000006" customHeight="1" thickBot="1" x14ac:dyDescent="0.35">
      <c r="A24" s="190" t="s">
        <v>55</v>
      </c>
      <c r="B24" s="218" t="s">
        <v>135</v>
      </c>
      <c r="C24" s="195" t="s">
        <v>65</v>
      </c>
      <c r="D24" s="192" t="s">
        <v>82</v>
      </c>
      <c r="E24" s="193">
        <v>1348</v>
      </c>
      <c r="F24" s="193">
        <v>0</v>
      </c>
      <c r="G24" s="193">
        <v>0</v>
      </c>
      <c r="H24" s="194">
        <f t="shared" si="0"/>
        <v>0</v>
      </c>
      <c r="I24" s="193">
        <v>0</v>
      </c>
      <c r="J24" s="193">
        <v>0</v>
      </c>
      <c r="K24" s="58" t="s">
        <v>105</v>
      </c>
      <c r="L24" s="58"/>
      <c r="M24" s="59"/>
      <c r="N24" s="60" t="s">
        <v>30</v>
      </c>
      <c r="O24" s="61">
        <v>0.9</v>
      </c>
      <c r="P24" s="62"/>
      <c r="Q24" s="62">
        <v>1</v>
      </c>
      <c r="R24" s="62"/>
      <c r="S24" s="62"/>
      <c r="T24" s="62">
        <v>1</v>
      </c>
    </row>
    <row r="25" spans="1:20" s="16" customFormat="1" ht="37.799999999999997" customHeight="1" thickBot="1" x14ac:dyDescent="0.35">
      <c r="A25" s="212" t="s">
        <v>46</v>
      </c>
      <c r="B25" s="205" t="s">
        <v>136</v>
      </c>
      <c r="C25" s="214" t="s">
        <v>93</v>
      </c>
      <c r="D25" s="214" t="s">
        <v>82</v>
      </c>
      <c r="E25" s="207">
        <f>SUM(E26:E27)</f>
        <v>41532.1</v>
      </c>
      <c r="F25" s="207">
        <f t="shared" ref="F25:G25" si="4">SUM(F26:F27)</f>
        <v>13039.17</v>
      </c>
      <c r="G25" s="207">
        <f t="shared" si="4"/>
        <v>12654.1</v>
      </c>
      <c r="H25" s="215">
        <f t="shared" si="0"/>
        <v>30.468240228642422</v>
      </c>
      <c r="I25" s="207">
        <f>SUM(I26:I27)</f>
        <v>0</v>
      </c>
      <c r="J25" s="207">
        <f>SUM(J26:J27)</f>
        <v>0</v>
      </c>
      <c r="K25" s="58"/>
      <c r="L25" s="58"/>
      <c r="M25" s="31"/>
      <c r="N25" s="36" t="s">
        <v>30</v>
      </c>
      <c r="O25" s="6">
        <v>0.9</v>
      </c>
      <c r="P25" s="33"/>
      <c r="Q25" s="33">
        <v>1</v>
      </c>
      <c r="R25" s="33"/>
      <c r="S25" s="33"/>
      <c r="T25" s="33">
        <v>1</v>
      </c>
    </row>
    <row r="26" spans="1:20" s="16" customFormat="1" ht="401.4" customHeight="1" thickBot="1" x14ac:dyDescent="0.35">
      <c r="A26" s="216"/>
      <c r="B26" s="209"/>
      <c r="C26" s="192" t="s">
        <v>6</v>
      </c>
      <c r="D26" s="192" t="s">
        <v>82</v>
      </c>
      <c r="E26" s="193">
        <v>40782.1</v>
      </c>
      <c r="F26" s="193">
        <v>13039.17</v>
      </c>
      <c r="G26" s="193">
        <v>12654.1</v>
      </c>
      <c r="H26" s="194">
        <f t="shared" si="0"/>
        <v>31.028564002344165</v>
      </c>
      <c r="I26" s="193">
        <v>0</v>
      </c>
      <c r="J26" s="193">
        <v>0</v>
      </c>
      <c r="K26" s="102" t="s">
        <v>112</v>
      </c>
      <c r="L26" s="58"/>
      <c r="M26" s="84"/>
      <c r="N26" s="36"/>
      <c r="O26" s="6"/>
      <c r="P26" s="33"/>
      <c r="Q26" s="33"/>
      <c r="R26" s="33"/>
      <c r="S26" s="33"/>
      <c r="T26" s="33"/>
    </row>
    <row r="27" spans="1:20" s="16" customFormat="1" ht="41.4" customHeight="1" thickBot="1" x14ac:dyDescent="0.35">
      <c r="A27" s="217"/>
      <c r="B27" s="211"/>
      <c r="C27" s="192" t="s">
        <v>96</v>
      </c>
      <c r="D27" s="192" t="s">
        <v>82</v>
      </c>
      <c r="E27" s="193">
        <v>750</v>
      </c>
      <c r="F27" s="193">
        <v>0</v>
      </c>
      <c r="G27" s="193">
        <v>0</v>
      </c>
      <c r="H27" s="194">
        <f t="shared" si="0"/>
        <v>0</v>
      </c>
      <c r="I27" s="193">
        <v>0</v>
      </c>
      <c r="J27" s="193">
        <v>0</v>
      </c>
      <c r="K27" s="58" t="s">
        <v>108</v>
      </c>
      <c r="L27" s="58"/>
      <c r="M27" s="84"/>
      <c r="N27" s="36"/>
      <c r="O27" s="6"/>
      <c r="P27" s="33"/>
      <c r="Q27" s="33"/>
      <c r="R27" s="33"/>
      <c r="S27" s="33"/>
      <c r="T27" s="33"/>
    </row>
    <row r="28" spans="1:20" s="16" customFormat="1" ht="309.60000000000002" customHeight="1" thickBot="1" x14ac:dyDescent="0.35">
      <c r="A28" s="190" t="s">
        <v>56</v>
      </c>
      <c r="B28" s="191" t="s">
        <v>137</v>
      </c>
      <c r="C28" s="192" t="s">
        <v>6</v>
      </c>
      <c r="D28" s="192" t="s">
        <v>82</v>
      </c>
      <c r="E28" s="193">
        <v>62300.7</v>
      </c>
      <c r="F28" s="193">
        <v>11632.93</v>
      </c>
      <c r="G28" s="193">
        <v>11103.73</v>
      </c>
      <c r="H28" s="194">
        <f t="shared" si="0"/>
        <v>17.822801348941507</v>
      </c>
      <c r="I28" s="193">
        <v>0</v>
      </c>
      <c r="J28" s="193">
        <v>0</v>
      </c>
      <c r="K28" s="58" t="s">
        <v>118</v>
      </c>
      <c r="L28" s="58"/>
      <c r="M28" s="31"/>
      <c r="N28" s="36" t="s">
        <v>30</v>
      </c>
      <c r="O28" s="6">
        <v>1</v>
      </c>
      <c r="P28" s="18" t="s">
        <v>32</v>
      </c>
      <c r="Q28" s="33">
        <v>1</v>
      </c>
      <c r="R28" s="33"/>
      <c r="S28" s="33"/>
      <c r="T28" s="9"/>
    </row>
    <row r="29" spans="1:20" s="16" customFormat="1" ht="36" customHeight="1" thickBot="1" x14ac:dyDescent="0.35">
      <c r="A29" s="204" t="s">
        <v>57</v>
      </c>
      <c r="B29" s="205" t="s">
        <v>138</v>
      </c>
      <c r="C29" s="204" t="s">
        <v>7</v>
      </c>
      <c r="D29" s="206" t="s">
        <v>83</v>
      </c>
      <c r="E29" s="207">
        <f>SUM(E30:E31)</f>
        <v>8828.2000000000007</v>
      </c>
      <c r="F29" s="207">
        <f t="shared" ref="F29:G29" si="5">SUM(F30:F31)</f>
        <v>1610</v>
      </c>
      <c r="G29" s="207">
        <f t="shared" si="5"/>
        <v>1610</v>
      </c>
      <c r="H29" s="215">
        <f t="shared" si="0"/>
        <v>18.2370132076754</v>
      </c>
      <c r="I29" s="207">
        <f>SUM(I30:I31)</f>
        <v>0</v>
      </c>
      <c r="J29" s="207">
        <f>SUM(J30:J31)</f>
        <v>0</v>
      </c>
      <c r="K29" s="131" t="s">
        <v>109</v>
      </c>
      <c r="L29" s="137"/>
      <c r="M29" s="103"/>
      <c r="N29" s="36"/>
      <c r="O29" s="6"/>
      <c r="P29" s="18"/>
      <c r="Q29" s="33"/>
      <c r="R29" s="33"/>
      <c r="S29" s="33"/>
      <c r="T29" s="9"/>
    </row>
    <row r="30" spans="1:20" s="16" customFormat="1" ht="46.8" customHeight="1" thickBot="1" x14ac:dyDescent="0.35">
      <c r="A30" s="208"/>
      <c r="B30" s="209"/>
      <c r="C30" s="208"/>
      <c r="D30" s="192" t="s">
        <v>82</v>
      </c>
      <c r="E30" s="193">
        <v>8000</v>
      </c>
      <c r="F30" s="193">
        <v>781.8</v>
      </c>
      <c r="G30" s="193">
        <v>781.8</v>
      </c>
      <c r="H30" s="194">
        <f t="shared" si="0"/>
        <v>9.7724999999999991</v>
      </c>
      <c r="I30" s="193">
        <v>0</v>
      </c>
      <c r="J30" s="193">
        <v>0</v>
      </c>
      <c r="K30" s="132"/>
      <c r="L30" s="138"/>
      <c r="M30" s="31"/>
      <c r="N30" s="36" t="s">
        <v>30</v>
      </c>
      <c r="O30" s="6">
        <v>1</v>
      </c>
      <c r="P30" s="18" t="s">
        <v>34</v>
      </c>
      <c r="Q30" s="33">
        <v>1</v>
      </c>
      <c r="R30" s="33"/>
      <c r="S30" s="33"/>
      <c r="T30" s="9"/>
    </row>
    <row r="31" spans="1:20" s="16" customFormat="1" ht="162" customHeight="1" thickBot="1" x14ac:dyDescent="0.35">
      <c r="A31" s="210"/>
      <c r="B31" s="211"/>
      <c r="C31" s="210"/>
      <c r="D31" s="192" t="s">
        <v>88</v>
      </c>
      <c r="E31" s="193">
        <v>828.2</v>
      </c>
      <c r="F31" s="193">
        <v>828.2</v>
      </c>
      <c r="G31" s="193">
        <v>828.2</v>
      </c>
      <c r="H31" s="194">
        <f t="shared" si="0"/>
        <v>100</v>
      </c>
      <c r="I31" s="193">
        <v>0</v>
      </c>
      <c r="J31" s="193">
        <v>0</v>
      </c>
      <c r="K31" s="133"/>
      <c r="L31" s="139"/>
      <c r="M31" s="103"/>
      <c r="N31" s="36"/>
      <c r="O31" s="6"/>
      <c r="P31" s="18"/>
      <c r="Q31" s="33"/>
      <c r="R31" s="33"/>
      <c r="S31" s="33"/>
      <c r="T31" s="9"/>
    </row>
    <row r="32" spans="1:20" s="45" customFormat="1" ht="184.2" customHeight="1" thickBot="1" x14ac:dyDescent="0.35">
      <c r="A32" s="190" t="s">
        <v>23</v>
      </c>
      <c r="B32" s="191" t="s">
        <v>139</v>
      </c>
      <c r="C32" s="195" t="s">
        <v>65</v>
      </c>
      <c r="D32" s="192" t="s">
        <v>82</v>
      </c>
      <c r="E32" s="193">
        <v>2500</v>
      </c>
      <c r="F32" s="193">
        <v>0</v>
      </c>
      <c r="G32" s="193">
        <v>0</v>
      </c>
      <c r="H32" s="194">
        <f t="shared" si="0"/>
        <v>0</v>
      </c>
      <c r="I32" s="193">
        <v>0</v>
      </c>
      <c r="J32" s="193">
        <v>0</v>
      </c>
      <c r="K32" s="58" t="s">
        <v>106</v>
      </c>
      <c r="L32" s="58"/>
      <c r="M32" s="59"/>
      <c r="N32" s="60" t="s">
        <v>30</v>
      </c>
      <c r="O32" s="61">
        <v>1</v>
      </c>
      <c r="P32" s="69" t="s">
        <v>35</v>
      </c>
      <c r="Q32" s="62">
        <v>1</v>
      </c>
      <c r="R32" s="62"/>
      <c r="S32" s="62"/>
      <c r="T32" s="87"/>
    </row>
    <row r="33" spans="1:20" s="16" customFormat="1" ht="408.6" customHeight="1" thickBot="1" x14ac:dyDescent="0.35">
      <c r="A33" s="190" t="s">
        <v>24</v>
      </c>
      <c r="B33" s="191" t="s">
        <v>140</v>
      </c>
      <c r="C33" s="195" t="s">
        <v>66</v>
      </c>
      <c r="D33" s="192" t="s">
        <v>82</v>
      </c>
      <c r="E33" s="193">
        <v>47100</v>
      </c>
      <c r="F33" s="193">
        <v>18570.87</v>
      </c>
      <c r="G33" s="193">
        <v>18401.419999999998</v>
      </c>
      <c r="H33" s="194">
        <f t="shared" si="0"/>
        <v>39.068832271762204</v>
      </c>
      <c r="I33" s="193">
        <v>0</v>
      </c>
      <c r="J33" s="193">
        <v>0</v>
      </c>
      <c r="K33" s="102" t="s">
        <v>141</v>
      </c>
      <c r="L33" s="58"/>
      <c r="M33" s="31"/>
      <c r="N33" s="36" t="s">
        <v>30</v>
      </c>
      <c r="O33" s="6">
        <v>1</v>
      </c>
      <c r="P33" s="33"/>
      <c r="Q33" s="33">
        <v>1</v>
      </c>
      <c r="R33" s="33"/>
      <c r="S33" s="33"/>
      <c r="T33" s="9"/>
    </row>
    <row r="34" spans="1:20" s="16" customFormat="1" ht="34.200000000000003" customHeight="1" thickBot="1" x14ac:dyDescent="0.35">
      <c r="A34" s="204" t="s">
        <v>25</v>
      </c>
      <c r="B34" s="205" t="s">
        <v>142</v>
      </c>
      <c r="C34" s="204" t="s">
        <v>10</v>
      </c>
      <c r="D34" s="206" t="s">
        <v>83</v>
      </c>
      <c r="E34" s="207">
        <f>SUM(E35:E36)</f>
        <v>5573</v>
      </c>
      <c r="F34" s="207">
        <f t="shared" ref="F34:G34" si="6">SUM(F35:F36)</f>
        <v>2123</v>
      </c>
      <c r="G34" s="207">
        <f t="shared" si="6"/>
        <v>1750</v>
      </c>
      <c r="H34" s="215">
        <f t="shared" ref="H34:H42" si="7">G34/E34*100</f>
        <v>31.401399605239551</v>
      </c>
      <c r="I34" s="207">
        <f>SUM(I35:I36)</f>
        <v>0</v>
      </c>
      <c r="J34" s="207">
        <f>SUM(J35:J36)</f>
        <v>0</v>
      </c>
      <c r="K34" s="127"/>
      <c r="L34" s="131"/>
      <c r="M34" s="31"/>
      <c r="N34" s="36"/>
      <c r="O34" s="6"/>
      <c r="P34" s="33"/>
      <c r="Q34" s="33"/>
      <c r="R34" s="33"/>
      <c r="S34" s="33"/>
      <c r="T34" s="9"/>
    </row>
    <row r="35" spans="1:20" s="16" customFormat="1" ht="148.19999999999999" customHeight="1" thickBot="1" x14ac:dyDescent="0.35">
      <c r="A35" s="208"/>
      <c r="B35" s="209"/>
      <c r="C35" s="208"/>
      <c r="D35" s="192" t="s">
        <v>82</v>
      </c>
      <c r="E35" s="193">
        <v>4573</v>
      </c>
      <c r="F35" s="193">
        <v>1573</v>
      </c>
      <c r="G35" s="193">
        <v>1200</v>
      </c>
      <c r="H35" s="194">
        <f t="shared" si="7"/>
        <v>26.240979663240761</v>
      </c>
      <c r="I35" s="193">
        <v>0</v>
      </c>
      <c r="J35" s="193">
        <v>0</v>
      </c>
      <c r="K35" s="127" t="s">
        <v>143</v>
      </c>
      <c r="L35" s="132"/>
      <c r="M35" s="41"/>
      <c r="N35" s="51"/>
      <c r="O35" s="52"/>
      <c r="P35" s="41"/>
      <c r="Q35" s="33"/>
      <c r="R35" s="33"/>
      <c r="S35" s="33"/>
      <c r="T35" s="9"/>
    </row>
    <row r="36" spans="1:20" s="16" customFormat="1" ht="81" customHeight="1" thickBot="1" x14ac:dyDescent="0.35">
      <c r="A36" s="210"/>
      <c r="B36" s="211"/>
      <c r="C36" s="210"/>
      <c r="D36" s="192" t="s">
        <v>84</v>
      </c>
      <c r="E36" s="193">
        <v>1000</v>
      </c>
      <c r="F36" s="193">
        <v>550</v>
      </c>
      <c r="G36" s="193">
        <v>550</v>
      </c>
      <c r="H36" s="194">
        <f t="shared" si="7"/>
        <v>55.000000000000007</v>
      </c>
      <c r="I36" s="193">
        <v>0</v>
      </c>
      <c r="J36" s="193">
        <v>0</v>
      </c>
      <c r="K36" s="127" t="s">
        <v>144</v>
      </c>
      <c r="L36" s="133"/>
      <c r="M36" s="41"/>
      <c r="N36" s="51"/>
      <c r="O36" s="52"/>
      <c r="P36" s="41"/>
      <c r="Q36" s="33"/>
      <c r="R36" s="33"/>
      <c r="S36" s="33"/>
      <c r="T36" s="9"/>
    </row>
    <row r="37" spans="1:20" s="45" customFormat="1" ht="409.2" customHeight="1" thickBot="1" x14ac:dyDescent="0.35">
      <c r="A37" s="190" t="s">
        <v>26</v>
      </c>
      <c r="B37" s="191" t="s">
        <v>145</v>
      </c>
      <c r="C37" s="192" t="s">
        <v>8</v>
      </c>
      <c r="D37" s="192" t="s">
        <v>82</v>
      </c>
      <c r="E37" s="193">
        <v>39394.400000000001</v>
      </c>
      <c r="F37" s="193">
        <v>28207.45</v>
      </c>
      <c r="G37" s="193">
        <v>10395.73</v>
      </c>
      <c r="H37" s="194">
        <f t="shared" si="7"/>
        <v>26.388852222650932</v>
      </c>
      <c r="I37" s="193">
        <v>0</v>
      </c>
      <c r="J37" s="193">
        <v>0</v>
      </c>
      <c r="K37" s="126" t="s">
        <v>146</v>
      </c>
      <c r="L37" s="58"/>
      <c r="M37" s="64">
        <v>100</v>
      </c>
      <c r="N37" s="65">
        <v>100</v>
      </c>
      <c r="O37" s="96"/>
      <c r="P37" s="67">
        <v>100</v>
      </c>
      <c r="Q37" s="62">
        <v>1</v>
      </c>
      <c r="R37" s="62"/>
      <c r="S37" s="62"/>
      <c r="T37" s="87"/>
    </row>
    <row r="38" spans="1:20" s="16" customFormat="1" ht="67.2" customHeight="1" x14ac:dyDescent="0.3">
      <c r="A38" s="190" t="s">
        <v>27</v>
      </c>
      <c r="B38" s="191" t="s">
        <v>147</v>
      </c>
      <c r="C38" s="195" t="s">
        <v>4</v>
      </c>
      <c r="D38" s="192" t="s">
        <v>82</v>
      </c>
      <c r="E38" s="193">
        <v>100</v>
      </c>
      <c r="F38" s="193">
        <v>0</v>
      </c>
      <c r="G38" s="193">
        <v>0</v>
      </c>
      <c r="H38" s="194">
        <f t="shared" si="7"/>
        <v>0</v>
      </c>
      <c r="I38" s="193">
        <v>0</v>
      </c>
      <c r="J38" s="193">
        <v>0</v>
      </c>
      <c r="K38" s="58" t="s">
        <v>104</v>
      </c>
      <c r="L38" s="58"/>
      <c r="M38" s="53"/>
      <c r="N38" s="54"/>
      <c r="O38" s="55"/>
      <c r="P38" s="56"/>
      <c r="Q38" s="41"/>
      <c r="R38" s="37"/>
      <c r="S38" s="41"/>
      <c r="T38" s="57"/>
    </row>
    <row r="39" spans="1:20" s="16" customFormat="1" ht="37.200000000000003" customHeight="1" x14ac:dyDescent="0.3">
      <c r="A39" s="134"/>
      <c r="B39" s="219" t="s">
        <v>97</v>
      </c>
      <c r="C39" s="220"/>
      <c r="D39" s="221" t="s">
        <v>83</v>
      </c>
      <c r="E39" s="222">
        <f>SUM(E40:E42)</f>
        <v>945834.2</v>
      </c>
      <c r="F39" s="222">
        <f t="shared" ref="F39:G39" si="8">SUM(F40:F42)</f>
        <v>390984.01</v>
      </c>
      <c r="G39" s="222">
        <f t="shared" si="8"/>
        <v>310655.05</v>
      </c>
      <c r="H39" s="223">
        <f t="shared" si="7"/>
        <v>32.844556688688144</v>
      </c>
      <c r="I39" s="222">
        <f>SUM(I40:I42)</f>
        <v>1.5</v>
      </c>
      <c r="J39" s="222">
        <f>SUM(J40:J42)</f>
        <v>208.5</v>
      </c>
      <c r="K39" s="148"/>
      <c r="L39" s="151"/>
      <c r="M39" s="53"/>
      <c r="N39" s="54"/>
      <c r="O39" s="55"/>
      <c r="P39" s="56"/>
      <c r="Q39" s="41"/>
      <c r="R39" s="37"/>
      <c r="S39" s="41"/>
      <c r="T39" s="57"/>
    </row>
    <row r="40" spans="1:20" s="16" customFormat="1" ht="38.4" customHeight="1" x14ac:dyDescent="0.3">
      <c r="A40" s="135"/>
      <c r="B40" s="224"/>
      <c r="C40" s="225"/>
      <c r="D40" s="200" t="s">
        <v>82</v>
      </c>
      <c r="E40" s="201">
        <f>SUM(E13,E15,E18:E20,E24:E25,E28,E30:E33,E35,E37:E38)</f>
        <v>884942.79999999993</v>
      </c>
      <c r="F40" s="201">
        <f t="shared" ref="F40:G40" si="9">SUM(F13,F15,F18:F20,F24:F25,F28,F30:F33,F35,F37:F38)</f>
        <v>388659.98</v>
      </c>
      <c r="G40" s="201">
        <f t="shared" si="9"/>
        <v>308331.01999999996</v>
      </c>
      <c r="H40" s="226">
        <f>G40/E40*100</f>
        <v>34.841915206270954</v>
      </c>
      <c r="I40" s="201">
        <f>SUM(I13,I15,I18:I20,I24:I25,I28,I30:I33,I35,I37:I38)</f>
        <v>1.5</v>
      </c>
      <c r="J40" s="201">
        <f>SUM(J13,J15,J18:J20,J24:J25,J28,J30:J33,J35,J37:J38)</f>
        <v>208.5</v>
      </c>
      <c r="K40" s="149"/>
      <c r="L40" s="152"/>
      <c r="M40" s="53"/>
      <c r="N40" s="54"/>
      <c r="O40" s="55"/>
      <c r="P40" s="56"/>
      <c r="Q40" s="41"/>
      <c r="R40" s="37"/>
      <c r="S40" s="41"/>
      <c r="T40" s="57"/>
    </row>
    <row r="41" spans="1:20" s="16" customFormat="1" ht="33.6" customHeight="1" x14ac:dyDescent="0.3">
      <c r="A41" s="135"/>
      <c r="B41" s="224"/>
      <c r="C41" s="225"/>
      <c r="D41" s="200" t="s">
        <v>84</v>
      </c>
      <c r="E41" s="201">
        <f>SUM(E16,E36)</f>
        <v>21000</v>
      </c>
      <c r="F41" s="201">
        <f t="shared" ref="F41:G41" si="10">SUM(F16,F36)</f>
        <v>550</v>
      </c>
      <c r="G41" s="201">
        <f t="shared" si="10"/>
        <v>550</v>
      </c>
      <c r="H41" s="226">
        <f t="shared" si="7"/>
        <v>2.6190476190476191</v>
      </c>
      <c r="I41" s="201">
        <f>SUM(I16,I36)</f>
        <v>0</v>
      </c>
      <c r="J41" s="201">
        <f>SUM(J16,J36)</f>
        <v>0</v>
      </c>
      <c r="K41" s="150"/>
      <c r="L41" s="153"/>
      <c r="M41" s="34"/>
      <c r="N41" s="11"/>
      <c r="O41" s="12"/>
      <c r="R41" s="17"/>
    </row>
    <row r="42" spans="1:20" s="16" customFormat="1" ht="33.6" customHeight="1" x14ac:dyDescent="0.3">
      <c r="A42" s="136"/>
      <c r="B42" s="227"/>
      <c r="C42" s="228"/>
      <c r="D42" s="200" t="s">
        <v>88</v>
      </c>
      <c r="E42" s="201">
        <f>SUM(E17,E31)</f>
        <v>39891.399999999994</v>
      </c>
      <c r="F42" s="201">
        <f t="shared" ref="F42:G42" si="11">SUM(F17,F31)</f>
        <v>1774.0300000000002</v>
      </c>
      <c r="G42" s="201">
        <f t="shared" si="11"/>
        <v>1774.0300000000002</v>
      </c>
      <c r="H42" s="226">
        <f t="shared" si="7"/>
        <v>4.4471490095609596</v>
      </c>
      <c r="I42" s="201">
        <f>SUM(I17,I31)</f>
        <v>0</v>
      </c>
      <c r="J42" s="201">
        <f>SUM(J17,J31)</f>
        <v>0</v>
      </c>
      <c r="K42" s="125"/>
      <c r="L42" s="124"/>
      <c r="M42" s="34"/>
      <c r="N42" s="122"/>
      <c r="O42" s="122"/>
      <c r="R42" s="17"/>
    </row>
    <row r="43" spans="1:20" s="45" customFormat="1" ht="49.5" customHeight="1" thickBot="1" x14ac:dyDescent="0.35">
      <c r="A43" s="189" t="s">
        <v>9</v>
      </c>
      <c r="B43" s="189"/>
      <c r="C43" s="189"/>
      <c r="D43" s="189"/>
      <c r="E43" s="189"/>
      <c r="F43" s="189"/>
      <c r="G43" s="189"/>
      <c r="H43" s="189"/>
      <c r="I43" s="189"/>
      <c r="J43" s="189"/>
      <c r="K43" s="189"/>
      <c r="L43" s="189"/>
      <c r="M43" s="59"/>
      <c r="N43" s="60" t="s">
        <v>30</v>
      </c>
      <c r="O43" s="61">
        <v>1</v>
      </c>
      <c r="P43" s="69" t="s">
        <v>36</v>
      </c>
      <c r="Q43" s="62">
        <v>1</v>
      </c>
      <c r="R43" s="62"/>
      <c r="S43" s="62"/>
      <c r="T43" s="87"/>
    </row>
    <row r="44" spans="1:20" s="16" customFormat="1" ht="97.8" customHeight="1" thickBot="1" x14ac:dyDescent="0.35">
      <c r="A44" s="190" t="s">
        <v>50</v>
      </c>
      <c r="B44" s="191" t="s">
        <v>148</v>
      </c>
      <c r="C44" s="192" t="s">
        <v>10</v>
      </c>
      <c r="D44" s="192" t="s">
        <v>82</v>
      </c>
      <c r="E44" s="193">
        <v>11700</v>
      </c>
      <c r="F44" s="193">
        <v>26</v>
      </c>
      <c r="G44" s="193">
        <v>26</v>
      </c>
      <c r="H44" s="194">
        <f t="shared" ref="H44:H57" si="12">G44/E44*100</f>
        <v>0.22222222222222221</v>
      </c>
      <c r="I44" s="193">
        <v>0</v>
      </c>
      <c r="J44" s="193">
        <v>0</v>
      </c>
      <c r="K44" s="58" t="s">
        <v>111</v>
      </c>
      <c r="L44" s="58"/>
      <c r="M44" s="31"/>
      <c r="N44" s="36" t="s">
        <v>30</v>
      </c>
      <c r="O44" s="6">
        <v>1</v>
      </c>
      <c r="P44" s="33"/>
      <c r="Q44" s="33"/>
      <c r="R44" s="33">
        <v>1</v>
      </c>
      <c r="S44" s="33"/>
      <c r="T44" s="8"/>
    </row>
    <row r="45" spans="1:20" s="16" customFormat="1" ht="30.6" customHeight="1" thickBot="1" x14ac:dyDescent="0.35">
      <c r="A45" s="204" t="s">
        <v>58</v>
      </c>
      <c r="B45" s="205" t="s">
        <v>149</v>
      </c>
      <c r="C45" s="204" t="s">
        <v>11</v>
      </c>
      <c r="D45" s="206" t="s">
        <v>83</v>
      </c>
      <c r="E45" s="207">
        <f>SUM(E46:E47)</f>
        <v>131224.81</v>
      </c>
      <c r="F45" s="207">
        <f t="shared" ref="F45:G45" si="13">SUM(F46:F47)</f>
        <v>40457</v>
      </c>
      <c r="G45" s="207">
        <f t="shared" si="13"/>
        <v>35508.29</v>
      </c>
      <c r="H45" s="215">
        <f t="shared" si="12"/>
        <v>27.059128529124944</v>
      </c>
      <c r="I45" s="207">
        <f>SUM(I46:I47)</f>
        <v>56865.61</v>
      </c>
      <c r="J45" s="207">
        <f>SUM(J46:J47)</f>
        <v>0</v>
      </c>
      <c r="K45" s="127"/>
      <c r="L45" s="137"/>
      <c r="M45" s="114"/>
      <c r="N45" s="112"/>
      <c r="O45" s="117"/>
      <c r="P45" s="114"/>
      <c r="Q45" s="114"/>
      <c r="R45" s="114"/>
      <c r="S45" s="114"/>
      <c r="T45" s="118"/>
    </row>
    <row r="46" spans="1:20" s="16" customFormat="1" ht="254.4" customHeight="1" x14ac:dyDescent="0.3">
      <c r="A46" s="208"/>
      <c r="B46" s="209"/>
      <c r="C46" s="208"/>
      <c r="D46" s="192" t="s">
        <v>82</v>
      </c>
      <c r="E46" s="193">
        <v>104000</v>
      </c>
      <c r="F46" s="193">
        <v>37957</v>
      </c>
      <c r="G46" s="193">
        <v>33009.79</v>
      </c>
      <c r="H46" s="194">
        <f t="shared" si="12"/>
        <v>31.740182692307695</v>
      </c>
      <c r="I46" s="193">
        <v>36766.160000000003</v>
      </c>
      <c r="J46" s="193">
        <v>0</v>
      </c>
      <c r="K46" s="127" t="s">
        <v>150</v>
      </c>
      <c r="L46" s="138"/>
      <c r="M46" s="32"/>
      <c r="N46" s="144" t="s">
        <v>28</v>
      </c>
      <c r="O46" s="146">
        <v>0.6</v>
      </c>
      <c r="P46" s="142"/>
      <c r="Q46" s="142">
        <v>1</v>
      </c>
      <c r="R46" s="142"/>
      <c r="S46" s="140"/>
      <c r="T46" s="142"/>
    </row>
    <row r="47" spans="1:20" s="16" customFormat="1" ht="66" customHeight="1" x14ac:dyDescent="0.3">
      <c r="A47" s="210"/>
      <c r="B47" s="211"/>
      <c r="C47" s="210"/>
      <c r="D47" s="192" t="s">
        <v>88</v>
      </c>
      <c r="E47" s="193">
        <v>27224.81</v>
      </c>
      <c r="F47" s="193">
        <v>2500</v>
      </c>
      <c r="G47" s="193">
        <v>2498.5</v>
      </c>
      <c r="H47" s="194">
        <f t="shared" si="12"/>
        <v>9.1772908607993955</v>
      </c>
      <c r="I47" s="193">
        <v>20099.45</v>
      </c>
      <c r="J47" s="193">
        <v>0</v>
      </c>
      <c r="K47" s="127" t="s">
        <v>151</v>
      </c>
      <c r="L47" s="139"/>
      <c r="M47" s="115"/>
      <c r="N47" s="145"/>
      <c r="O47" s="147"/>
      <c r="P47" s="143"/>
      <c r="Q47" s="143"/>
      <c r="R47" s="143"/>
      <c r="S47" s="141"/>
      <c r="T47" s="143"/>
    </row>
    <row r="48" spans="1:20" s="16" customFormat="1" ht="40.799999999999997" customHeight="1" x14ac:dyDescent="0.3">
      <c r="A48" s="204" t="s">
        <v>59</v>
      </c>
      <c r="B48" s="205" t="s">
        <v>152</v>
      </c>
      <c r="C48" s="229" t="s">
        <v>67</v>
      </c>
      <c r="D48" s="206" t="s">
        <v>83</v>
      </c>
      <c r="E48" s="207">
        <f>SUM(E49:E51)</f>
        <v>291965.84000000003</v>
      </c>
      <c r="F48" s="207">
        <f t="shared" ref="F48:G48" si="14">SUM(F49:F51)</f>
        <v>2128.3000000000002</v>
      </c>
      <c r="G48" s="207">
        <f t="shared" si="14"/>
        <v>788.3</v>
      </c>
      <c r="H48" s="215">
        <f t="shared" si="12"/>
        <v>0.26999733941477533</v>
      </c>
      <c r="I48" s="207">
        <f>SUM(I49:I51)</f>
        <v>0</v>
      </c>
      <c r="J48" s="207">
        <f>SUM(J49:J51)</f>
        <v>0</v>
      </c>
      <c r="K48" s="128" t="s">
        <v>153</v>
      </c>
      <c r="L48" s="123"/>
      <c r="M48" s="115"/>
      <c r="N48" s="145"/>
      <c r="O48" s="147"/>
      <c r="P48" s="143"/>
      <c r="Q48" s="143"/>
      <c r="R48" s="143"/>
      <c r="S48" s="141"/>
      <c r="T48" s="143"/>
    </row>
    <row r="49" spans="1:20" s="45" customFormat="1" ht="51.6" customHeight="1" x14ac:dyDescent="0.3">
      <c r="A49" s="208"/>
      <c r="B49" s="209"/>
      <c r="C49" s="230"/>
      <c r="D49" s="192" t="s">
        <v>82</v>
      </c>
      <c r="E49" s="193">
        <v>150000</v>
      </c>
      <c r="F49" s="193">
        <v>0</v>
      </c>
      <c r="G49" s="193">
        <v>0</v>
      </c>
      <c r="H49" s="194">
        <f t="shared" si="12"/>
        <v>0</v>
      </c>
      <c r="I49" s="193">
        <v>0</v>
      </c>
      <c r="J49" s="193">
        <v>0</v>
      </c>
      <c r="K49" s="129"/>
      <c r="L49" s="137"/>
      <c r="M49" s="92"/>
      <c r="N49" s="145"/>
      <c r="O49" s="147"/>
      <c r="P49" s="143"/>
      <c r="Q49" s="143"/>
      <c r="R49" s="143"/>
      <c r="S49" s="141"/>
      <c r="T49" s="143"/>
    </row>
    <row r="50" spans="1:20" s="45" customFormat="1" ht="44.4" customHeight="1" x14ac:dyDescent="0.3">
      <c r="A50" s="208"/>
      <c r="B50" s="209"/>
      <c r="C50" s="230"/>
      <c r="D50" s="192" t="s">
        <v>88</v>
      </c>
      <c r="E50" s="193">
        <v>101557.01</v>
      </c>
      <c r="F50" s="193">
        <v>2128.3000000000002</v>
      </c>
      <c r="G50" s="193">
        <v>788.3</v>
      </c>
      <c r="H50" s="194">
        <f t="shared" si="12"/>
        <v>0.77621426625301393</v>
      </c>
      <c r="I50" s="193">
        <v>0</v>
      </c>
      <c r="J50" s="193">
        <v>0</v>
      </c>
      <c r="K50" s="129"/>
      <c r="L50" s="138"/>
      <c r="M50" s="92"/>
      <c r="N50" s="112"/>
      <c r="O50" s="111"/>
      <c r="P50" s="113"/>
      <c r="Q50" s="113"/>
      <c r="R50" s="113"/>
      <c r="S50" s="115"/>
      <c r="T50" s="113"/>
    </row>
    <row r="51" spans="1:20" s="45" customFormat="1" ht="217.8" customHeight="1" thickBot="1" x14ac:dyDescent="0.35">
      <c r="A51" s="210"/>
      <c r="B51" s="211"/>
      <c r="C51" s="231"/>
      <c r="D51" s="192" t="s">
        <v>85</v>
      </c>
      <c r="E51" s="193">
        <v>40408.83</v>
      </c>
      <c r="F51" s="193">
        <v>0</v>
      </c>
      <c r="G51" s="193">
        <v>0</v>
      </c>
      <c r="H51" s="194">
        <f t="shared" si="12"/>
        <v>0</v>
      </c>
      <c r="I51" s="193">
        <v>0</v>
      </c>
      <c r="J51" s="193">
        <v>0</v>
      </c>
      <c r="K51" s="130"/>
      <c r="L51" s="139"/>
      <c r="M51" s="92"/>
      <c r="N51" s="112"/>
      <c r="O51" s="111"/>
      <c r="P51" s="113"/>
      <c r="Q51" s="113"/>
      <c r="R51" s="113"/>
      <c r="S51" s="115"/>
      <c r="T51" s="113"/>
    </row>
    <row r="52" spans="1:20" s="45" customFormat="1" ht="349.8" customHeight="1" x14ac:dyDescent="0.3">
      <c r="A52" s="190" t="s">
        <v>48</v>
      </c>
      <c r="B52" s="191" t="s">
        <v>154</v>
      </c>
      <c r="C52" s="192" t="s">
        <v>12</v>
      </c>
      <c r="D52" s="192" t="s">
        <v>82</v>
      </c>
      <c r="E52" s="193">
        <v>25000</v>
      </c>
      <c r="F52" s="193">
        <v>3263.9</v>
      </c>
      <c r="G52" s="193">
        <v>3263.9</v>
      </c>
      <c r="H52" s="194">
        <f t="shared" si="12"/>
        <v>13.0556</v>
      </c>
      <c r="I52" s="193">
        <v>0</v>
      </c>
      <c r="J52" s="193">
        <v>0</v>
      </c>
      <c r="K52" s="58" t="s">
        <v>155</v>
      </c>
      <c r="L52" s="58"/>
      <c r="M52" s="162"/>
      <c r="N52" s="158" t="s">
        <v>30</v>
      </c>
      <c r="O52" s="160">
        <v>1</v>
      </c>
      <c r="P52" s="156"/>
      <c r="Q52" s="156">
        <v>1</v>
      </c>
      <c r="R52" s="156"/>
      <c r="S52" s="154"/>
      <c r="T52" s="156"/>
    </row>
    <row r="53" spans="1:20" s="45" customFormat="1" ht="165.6" customHeight="1" thickBot="1" x14ac:dyDescent="0.35">
      <c r="A53" s="190" t="s">
        <v>49</v>
      </c>
      <c r="B53" s="191" t="s">
        <v>156</v>
      </c>
      <c r="C53" s="192" t="s">
        <v>68</v>
      </c>
      <c r="D53" s="192" t="s">
        <v>82</v>
      </c>
      <c r="E53" s="193">
        <v>60000</v>
      </c>
      <c r="F53" s="193">
        <v>28362.01</v>
      </c>
      <c r="G53" s="193">
        <v>24784.76</v>
      </c>
      <c r="H53" s="194">
        <f t="shared" si="12"/>
        <v>41.307933333333331</v>
      </c>
      <c r="I53" s="193">
        <v>0</v>
      </c>
      <c r="J53" s="193">
        <v>0</v>
      </c>
      <c r="K53" s="58" t="s">
        <v>110</v>
      </c>
      <c r="L53" s="58"/>
      <c r="M53" s="163"/>
      <c r="N53" s="159"/>
      <c r="O53" s="161"/>
      <c r="P53" s="157"/>
      <c r="Q53" s="157"/>
      <c r="R53" s="157"/>
      <c r="S53" s="155"/>
      <c r="T53" s="157"/>
    </row>
    <row r="54" spans="1:20" s="45" customFormat="1" ht="33.6" customHeight="1" x14ac:dyDescent="0.3">
      <c r="A54" s="232"/>
      <c r="B54" s="219" t="s">
        <v>94</v>
      </c>
      <c r="C54" s="220"/>
      <c r="D54" s="221" t="s">
        <v>83</v>
      </c>
      <c r="E54" s="201">
        <f>SUM(E55:E57)</f>
        <v>519890.65</v>
      </c>
      <c r="F54" s="201">
        <f t="shared" ref="F54:G54" si="15">SUM(F55:F57)</f>
        <v>74237.210000000006</v>
      </c>
      <c r="G54" s="201">
        <f t="shared" si="15"/>
        <v>64371.25</v>
      </c>
      <c r="H54" s="202">
        <f t="shared" si="12"/>
        <v>12.381690265058623</v>
      </c>
      <c r="I54" s="201">
        <f>SUM(I55:I57)</f>
        <v>56865.61</v>
      </c>
      <c r="J54" s="201">
        <f>SUM(J55:J57)</f>
        <v>0</v>
      </c>
      <c r="K54" s="151"/>
      <c r="L54" s="151"/>
      <c r="M54" s="119"/>
      <c r="N54" s="120"/>
      <c r="O54" s="121"/>
      <c r="P54" s="41"/>
      <c r="Q54" s="41"/>
      <c r="R54" s="116"/>
      <c r="S54" s="41"/>
      <c r="T54" s="41"/>
    </row>
    <row r="55" spans="1:20" s="71" customFormat="1" ht="32.4" customHeight="1" x14ac:dyDescent="0.3">
      <c r="A55" s="233"/>
      <c r="B55" s="224"/>
      <c r="C55" s="225"/>
      <c r="D55" s="200" t="s">
        <v>82</v>
      </c>
      <c r="E55" s="201">
        <f>SUM(E44,E46,E49,E52,E53)</f>
        <v>350700</v>
      </c>
      <c r="F55" s="201">
        <f t="shared" ref="F55:G55" si="16">SUM(F44,F46,F49,F52,F53)</f>
        <v>69608.91</v>
      </c>
      <c r="G55" s="201">
        <f t="shared" si="16"/>
        <v>61084.45</v>
      </c>
      <c r="H55" s="202">
        <f t="shared" si="12"/>
        <v>17.417864271457084</v>
      </c>
      <c r="I55" s="201">
        <f>SUM(I44,I46,I49,I52,I53)</f>
        <v>36766.160000000003</v>
      </c>
      <c r="J55" s="201">
        <f>SUM(J44,J46,J49,J52,J53)</f>
        <v>0</v>
      </c>
      <c r="K55" s="152"/>
      <c r="L55" s="152"/>
      <c r="M55" s="72"/>
      <c r="N55" s="73"/>
      <c r="O55" s="74"/>
      <c r="P55" s="72"/>
      <c r="Q55" s="72"/>
      <c r="R55" s="70"/>
      <c r="S55" s="72"/>
      <c r="T55" s="72"/>
    </row>
    <row r="56" spans="1:20" s="71" customFormat="1" ht="32.4" customHeight="1" x14ac:dyDescent="0.3">
      <c r="A56" s="233"/>
      <c r="B56" s="224"/>
      <c r="C56" s="225"/>
      <c r="D56" s="200" t="s">
        <v>88</v>
      </c>
      <c r="E56" s="201">
        <f t="shared" ref="E56:G56" si="17">SUM(E47,E50)</f>
        <v>128781.81999999999</v>
      </c>
      <c r="F56" s="201">
        <f t="shared" si="17"/>
        <v>4628.3</v>
      </c>
      <c r="G56" s="201">
        <f t="shared" si="17"/>
        <v>3286.8</v>
      </c>
      <c r="H56" s="202">
        <f t="shared" si="12"/>
        <v>2.5522235980202796</v>
      </c>
      <c r="I56" s="201">
        <f>SUM(I47,I50)</f>
        <v>20099.45</v>
      </c>
      <c r="J56" s="201">
        <f>SUM(J47,J50)</f>
        <v>0</v>
      </c>
      <c r="K56" s="152"/>
      <c r="L56" s="152"/>
      <c r="M56" s="72"/>
      <c r="N56" s="73"/>
      <c r="O56" s="74"/>
      <c r="P56" s="72"/>
      <c r="Q56" s="72"/>
      <c r="R56" s="70"/>
      <c r="S56" s="72"/>
      <c r="T56" s="72"/>
    </row>
    <row r="57" spans="1:20" s="71" customFormat="1" ht="32.4" customHeight="1" x14ac:dyDescent="0.3">
      <c r="A57" s="234"/>
      <c r="B57" s="227"/>
      <c r="C57" s="228"/>
      <c r="D57" s="200" t="s">
        <v>85</v>
      </c>
      <c r="E57" s="201">
        <f>SUM(E51)</f>
        <v>40408.83</v>
      </c>
      <c r="F57" s="201">
        <f t="shared" ref="F57:G57" si="18">SUM(F51)</f>
        <v>0</v>
      </c>
      <c r="G57" s="201">
        <f t="shared" si="18"/>
        <v>0</v>
      </c>
      <c r="H57" s="202">
        <f t="shared" si="12"/>
        <v>0</v>
      </c>
      <c r="I57" s="201">
        <f>SUM(I51)</f>
        <v>0</v>
      </c>
      <c r="J57" s="201">
        <f>SUM(J51)</f>
        <v>0</v>
      </c>
      <c r="K57" s="153"/>
      <c r="L57" s="153"/>
      <c r="M57" s="72"/>
      <c r="N57" s="73"/>
      <c r="O57" s="74"/>
      <c r="P57" s="72"/>
      <c r="Q57" s="72"/>
      <c r="R57" s="70"/>
      <c r="S57" s="72"/>
      <c r="T57" s="72"/>
    </row>
    <row r="58" spans="1:20" s="45" customFormat="1" ht="34.5" customHeight="1" thickBot="1" x14ac:dyDescent="0.35">
      <c r="A58" s="189" t="s">
        <v>13</v>
      </c>
      <c r="B58" s="189"/>
      <c r="C58" s="189"/>
      <c r="D58" s="189"/>
      <c r="E58" s="189"/>
      <c r="F58" s="189"/>
      <c r="G58" s="189"/>
      <c r="H58" s="189"/>
      <c r="I58" s="189"/>
      <c r="J58" s="189"/>
      <c r="K58" s="189"/>
      <c r="L58" s="189"/>
      <c r="M58" s="62"/>
      <c r="N58" s="60" t="s">
        <v>30</v>
      </c>
      <c r="O58" s="61">
        <v>1</v>
      </c>
      <c r="P58" s="69" t="s">
        <v>36</v>
      </c>
      <c r="Q58" s="62">
        <v>1</v>
      </c>
      <c r="R58" s="62"/>
      <c r="S58" s="62"/>
      <c r="T58" s="62"/>
    </row>
    <row r="59" spans="1:20" s="16" customFormat="1" ht="33" customHeight="1" thickBot="1" x14ac:dyDescent="0.35">
      <c r="A59" s="212" t="s">
        <v>51</v>
      </c>
      <c r="B59" s="205" t="s">
        <v>157</v>
      </c>
      <c r="C59" s="204" t="s">
        <v>14</v>
      </c>
      <c r="D59" s="206" t="s">
        <v>83</v>
      </c>
      <c r="E59" s="207">
        <f>SUM(E60:E63)</f>
        <v>97729.599999999991</v>
      </c>
      <c r="F59" s="207">
        <f t="shared" ref="F59:G59" si="19">SUM(F60:F63)</f>
        <v>6141.5</v>
      </c>
      <c r="G59" s="207">
        <f t="shared" si="19"/>
        <v>6141.5</v>
      </c>
      <c r="H59" s="215">
        <f t="shared" ref="H59:H72" si="20">G59/E59*100</f>
        <v>6.2841759303220321</v>
      </c>
      <c r="I59" s="207">
        <f>SUM(I60:I63)</f>
        <v>0</v>
      </c>
      <c r="J59" s="207">
        <f>SUM(J60:J63)</f>
        <v>0</v>
      </c>
      <c r="K59" s="235" t="s">
        <v>158</v>
      </c>
      <c r="L59" s="131"/>
      <c r="M59" s="31"/>
      <c r="N59" s="36" t="s">
        <v>30</v>
      </c>
      <c r="O59" s="6">
        <v>1</v>
      </c>
      <c r="P59" s="33"/>
      <c r="Q59" s="33"/>
      <c r="R59" s="33">
        <v>1</v>
      </c>
      <c r="S59" s="33"/>
      <c r="T59" s="10"/>
    </row>
    <row r="60" spans="1:20" s="16" customFormat="1" ht="23.4" customHeight="1" x14ac:dyDescent="0.3">
      <c r="A60" s="216"/>
      <c r="B60" s="209"/>
      <c r="C60" s="208"/>
      <c r="D60" s="192" t="s">
        <v>82</v>
      </c>
      <c r="E60" s="193">
        <v>35194.1</v>
      </c>
      <c r="F60" s="193">
        <v>3861.5</v>
      </c>
      <c r="G60" s="193">
        <v>3861.5</v>
      </c>
      <c r="H60" s="194">
        <f t="shared" si="20"/>
        <v>10.972009512958138</v>
      </c>
      <c r="I60" s="193">
        <v>0</v>
      </c>
      <c r="J60" s="193">
        <v>0</v>
      </c>
      <c r="K60" s="236"/>
      <c r="L60" s="132"/>
      <c r="M60" s="41"/>
      <c r="N60" s="51"/>
      <c r="O60" s="52"/>
      <c r="P60" s="41"/>
      <c r="Q60" s="41"/>
      <c r="R60" s="37"/>
      <c r="S60" s="41"/>
      <c r="T60" s="38"/>
    </row>
    <row r="61" spans="1:20" s="16" customFormat="1" ht="34.200000000000003" customHeight="1" x14ac:dyDescent="0.3">
      <c r="A61" s="216"/>
      <c r="B61" s="209"/>
      <c r="C61" s="208"/>
      <c r="D61" s="192" t="s">
        <v>84</v>
      </c>
      <c r="E61" s="193">
        <v>5000</v>
      </c>
      <c r="F61" s="193">
        <v>0</v>
      </c>
      <c r="G61" s="193">
        <v>0</v>
      </c>
      <c r="H61" s="194">
        <f t="shared" si="20"/>
        <v>0</v>
      </c>
      <c r="I61" s="193">
        <v>0</v>
      </c>
      <c r="J61" s="193">
        <v>0</v>
      </c>
      <c r="K61" s="236"/>
      <c r="L61" s="132"/>
      <c r="M61" s="41"/>
      <c r="N61" s="51"/>
      <c r="O61" s="52"/>
      <c r="P61" s="41"/>
      <c r="Q61" s="41"/>
      <c r="R61" s="37"/>
      <c r="S61" s="41"/>
      <c r="T61" s="38"/>
    </row>
    <row r="62" spans="1:20" s="16" customFormat="1" ht="25.8" customHeight="1" x14ac:dyDescent="0.3">
      <c r="A62" s="216"/>
      <c r="B62" s="209"/>
      <c r="C62" s="208"/>
      <c r="D62" s="192" t="s">
        <v>88</v>
      </c>
      <c r="E62" s="193">
        <v>54319.8</v>
      </c>
      <c r="F62" s="193">
        <v>2280</v>
      </c>
      <c r="G62" s="193">
        <v>2280</v>
      </c>
      <c r="H62" s="194">
        <f t="shared" si="20"/>
        <v>4.1973644969237736</v>
      </c>
      <c r="I62" s="193">
        <v>0</v>
      </c>
      <c r="J62" s="193">
        <v>0</v>
      </c>
      <c r="K62" s="236"/>
      <c r="L62" s="132"/>
      <c r="M62" s="41"/>
      <c r="N62" s="51"/>
      <c r="O62" s="52"/>
      <c r="P62" s="41"/>
      <c r="Q62" s="41"/>
      <c r="R62" s="37"/>
      <c r="S62" s="41"/>
      <c r="T62" s="38"/>
    </row>
    <row r="63" spans="1:20" s="16" customFormat="1" ht="377.4" customHeight="1" x14ac:dyDescent="0.3">
      <c r="A63" s="217"/>
      <c r="B63" s="211"/>
      <c r="C63" s="210"/>
      <c r="D63" s="192" t="s">
        <v>85</v>
      </c>
      <c r="E63" s="193">
        <v>3215.7</v>
      </c>
      <c r="F63" s="193">
        <v>0</v>
      </c>
      <c r="G63" s="193">
        <v>0</v>
      </c>
      <c r="H63" s="194">
        <f t="shared" si="20"/>
        <v>0</v>
      </c>
      <c r="I63" s="193">
        <v>0</v>
      </c>
      <c r="J63" s="193">
        <v>0</v>
      </c>
      <c r="K63" s="237"/>
      <c r="L63" s="133"/>
      <c r="M63" s="41"/>
      <c r="N63" s="51"/>
      <c r="O63" s="52"/>
      <c r="P63" s="41"/>
      <c r="Q63" s="41"/>
      <c r="R63" s="37"/>
      <c r="S63" s="41"/>
      <c r="T63" s="38"/>
    </row>
    <row r="64" spans="1:20" s="16" customFormat="1" ht="36.6" customHeight="1" x14ac:dyDescent="0.3">
      <c r="A64" s="212" t="s">
        <v>52</v>
      </c>
      <c r="B64" s="205" t="s">
        <v>159</v>
      </c>
      <c r="C64" s="204" t="s">
        <v>1</v>
      </c>
      <c r="D64" s="206" t="s">
        <v>83</v>
      </c>
      <c r="E64" s="207">
        <f>SUM(E65:E67)</f>
        <v>893511.10000000009</v>
      </c>
      <c r="F64" s="207">
        <f t="shared" ref="F64:G64" si="21">SUM(F65:F67)</f>
        <v>454455.69999999995</v>
      </c>
      <c r="G64" s="207">
        <f t="shared" si="21"/>
        <v>447876</v>
      </c>
      <c r="H64" s="215">
        <f t="shared" si="20"/>
        <v>50.125398554086232</v>
      </c>
      <c r="I64" s="207">
        <f>SUM(I65:I67)</f>
        <v>0</v>
      </c>
      <c r="J64" s="207">
        <f>SUM(J65:J67)</f>
        <v>0</v>
      </c>
      <c r="K64" s="58"/>
      <c r="L64" s="58"/>
      <c r="M64" s="41"/>
      <c r="N64" s="51"/>
      <c r="O64" s="52"/>
      <c r="P64" s="41"/>
      <c r="Q64" s="41"/>
      <c r="R64" s="37"/>
      <c r="S64" s="41"/>
      <c r="T64" s="38"/>
    </row>
    <row r="65" spans="1:20" s="16" customFormat="1" ht="85.8" customHeight="1" x14ac:dyDescent="0.3">
      <c r="A65" s="216"/>
      <c r="B65" s="209"/>
      <c r="C65" s="208"/>
      <c r="D65" s="238" t="s">
        <v>82</v>
      </c>
      <c r="E65" s="193">
        <v>2000</v>
      </c>
      <c r="F65" s="193">
        <v>2000</v>
      </c>
      <c r="G65" s="193">
        <v>138</v>
      </c>
      <c r="H65" s="194">
        <f t="shared" si="20"/>
        <v>6.9</v>
      </c>
      <c r="I65" s="193">
        <v>0</v>
      </c>
      <c r="J65" s="193">
        <v>0</v>
      </c>
      <c r="K65" s="58" t="s">
        <v>103</v>
      </c>
      <c r="L65" s="58"/>
      <c r="M65" s="41"/>
      <c r="N65" s="51"/>
      <c r="O65" s="52"/>
      <c r="P65" s="41"/>
      <c r="Q65" s="41"/>
      <c r="R65" s="37"/>
      <c r="S65" s="41"/>
      <c r="T65" s="38"/>
    </row>
    <row r="66" spans="1:20" s="16" customFormat="1" ht="39" customHeight="1" x14ac:dyDescent="0.3">
      <c r="A66" s="216"/>
      <c r="B66" s="209"/>
      <c r="C66" s="208"/>
      <c r="D66" s="238" t="s">
        <v>84</v>
      </c>
      <c r="E66" s="193">
        <v>68186.3</v>
      </c>
      <c r="F66" s="193">
        <v>26603.599999999999</v>
      </c>
      <c r="G66" s="193">
        <v>21885.9</v>
      </c>
      <c r="H66" s="194">
        <f t="shared" si="20"/>
        <v>32.097210143386576</v>
      </c>
      <c r="I66" s="193">
        <v>0</v>
      </c>
      <c r="J66" s="193">
        <v>0</v>
      </c>
      <c r="K66" s="239" t="s">
        <v>89</v>
      </c>
      <c r="L66" s="58"/>
      <c r="M66" s="41"/>
      <c r="N66" s="51"/>
      <c r="O66" s="52"/>
      <c r="P66" s="41"/>
      <c r="Q66" s="41"/>
      <c r="R66" s="37"/>
      <c r="S66" s="41"/>
      <c r="T66" s="38"/>
    </row>
    <row r="67" spans="1:20" s="16" customFormat="1" ht="81" customHeight="1" x14ac:dyDescent="0.3">
      <c r="A67" s="217"/>
      <c r="B67" s="211"/>
      <c r="C67" s="210"/>
      <c r="D67" s="238" t="s">
        <v>85</v>
      </c>
      <c r="E67" s="193">
        <v>823324.8</v>
      </c>
      <c r="F67" s="193">
        <v>425852.1</v>
      </c>
      <c r="G67" s="193">
        <f>F67</f>
        <v>425852.1</v>
      </c>
      <c r="H67" s="194">
        <f t="shared" si="20"/>
        <v>51.723463206744157</v>
      </c>
      <c r="I67" s="193">
        <v>0</v>
      </c>
      <c r="J67" s="193">
        <v>0</v>
      </c>
      <c r="K67" s="239" t="s">
        <v>102</v>
      </c>
      <c r="L67" s="58"/>
      <c r="M67" s="41"/>
      <c r="N67" s="51"/>
      <c r="O67" s="52"/>
      <c r="P67" s="41"/>
      <c r="Q67" s="41"/>
      <c r="R67" s="37"/>
      <c r="S67" s="41"/>
      <c r="T67" s="38"/>
    </row>
    <row r="68" spans="1:20" s="16" customFormat="1" ht="39" customHeight="1" x14ac:dyDescent="0.3">
      <c r="A68" s="240"/>
      <c r="B68" s="241" t="s">
        <v>95</v>
      </c>
      <c r="C68" s="232"/>
      <c r="D68" s="221" t="s">
        <v>83</v>
      </c>
      <c r="E68" s="222">
        <f>SUM(E69:E72)</f>
        <v>991240.7</v>
      </c>
      <c r="F68" s="222">
        <f t="shared" ref="F68:G68" si="22">SUM(F69:F72)</f>
        <v>460597.19999999995</v>
      </c>
      <c r="G68" s="222">
        <f t="shared" si="22"/>
        <v>454017.5</v>
      </c>
      <c r="H68" s="202">
        <f t="shared" si="20"/>
        <v>45.802951795663759</v>
      </c>
      <c r="I68" s="222">
        <f>SUM(I69:I72)</f>
        <v>0</v>
      </c>
      <c r="J68" s="222">
        <f>SUM(J69:J72)</f>
        <v>0</v>
      </c>
      <c r="K68" s="148"/>
      <c r="L68" s="148"/>
      <c r="M68" s="41"/>
      <c r="N68" s="51"/>
      <c r="O68" s="52"/>
      <c r="P68" s="41"/>
      <c r="Q68" s="41"/>
      <c r="R68" s="37"/>
      <c r="S68" s="41"/>
      <c r="T68" s="38"/>
    </row>
    <row r="69" spans="1:20" s="16" customFormat="1" ht="33" customHeight="1" x14ac:dyDescent="0.3">
      <c r="A69" s="242"/>
      <c r="B69" s="243"/>
      <c r="C69" s="233"/>
      <c r="D69" s="200" t="s">
        <v>82</v>
      </c>
      <c r="E69" s="201">
        <f>SUM(E60,E65)</f>
        <v>37194.1</v>
      </c>
      <c r="F69" s="201">
        <f t="shared" ref="F69:G69" si="23">SUM(F60,F65)</f>
        <v>5861.5</v>
      </c>
      <c r="G69" s="201">
        <f t="shared" si="23"/>
        <v>3999.5</v>
      </c>
      <c r="H69" s="202">
        <f t="shared" si="20"/>
        <v>10.753049542803831</v>
      </c>
      <c r="I69" s="201">
        <f>SUM(I60,I65)</f>
        <v>0</v>
      </c>
      <c r="J69" s="201">
        <f>SUM(J60,J65)</f>
        <v>0</v>
      </c>
      <c r="K69" s="149"/>
      <c r="L69" s="149"/>
      <c r="M69" s="41"/>
      <c r="N69" s="51"/>
      <c r="O69" s="52"/>
      <c r="P69" s="41"/>
      <c r="Q69" s="41"/>
      <c r="R69" s="37"/>
      <c r="S69" s="41"/>
      <c r="T69" s="38"/>
    </row>
    <row r="70" spans="1:20" s="16" customFormat="1" ht="34.200000000000003" customHeight="1" x14ac:dyDescent="0.3">
      <c r="A70" s="242"/>
      <c r="B70" s="243"/>
      <c r="C70" s="233"/>
      <c r="D70" s="200" t="s">
        <v>84</v>
      </c>
      <c r="E70" s="201">
        <f>SUM(E61,E66)</f>
        <v>73186.3</v>
      </c>
      <c r="F70" s="201">
        <f t="shared" ref="F70:G70" si="24">SUM(F61,F66)</f>
        <v>26603.599999999999</v>
      </c>
      <c r="G70" s="201">
        <f t="shared" si="24"/>
        <v>21885.9</v>
      </c>
      <c r="H70" s="202">
        <f t="shared" si="20"/>
        <v>29.904367347440708</v>
      </c>
      <c r="I70" s="201">
        <f>SUM(I61,I66)</f>
        <v>0</v>
      </c>
      <c r="J70" s="201">
        <f>SUM(J61,J66)</f>
        <v>0</v>
      </c>
      <c r="K70" s="149"/>
      <c r="L70" s="149"/>
      <c r="M70" s="41"/>
      <c r="N70" s="51"/>
      <c r="O70" s="52"/>
      <c r="P70" s="41"/>
      <c r="Q70" s="41"/>
      <c r="R70" s="37"/>
      <c r="S70" s="41"/>
      <c r="T70" s="38"/>
    </row>
    <row r="71" spans="1:20" s="16" customFormat="1" ht="29.4" customHeight="1" x14ac:dyDescent="0.3">
      <c r="A71" s="242"/>
      <c r="B71" s="243"/>
      <c r="C71" s="233"/>
      <c r="D71" s="200" t="s">
        <v>88</v>
      </c>
      <c r="E71" s="201">
        <f>SUM(E62)</f>
        <v>54319.8</v>
      </c>
      <c r="F71" s="201">
        <f t="shared" ref="F71:G71" si="25">SUM(F62)</f>
        <v>2280</v>
      </c>
      <c r="G71" s="201">
        <f t="shared" si="25"/>
        <v>2280</v>
      </c>
      <c r="H71" s="202">
        <f t="shared" si="20"/>
        <v>4.1973644969237736</v>
      </c>
      <c r="I71" s="201">
        <f>SUM(I62)</f>
        <v>0</v>
      </c>
      <c r="J71" s="201">
        <f>SUM(J62)</f>
        <v>0</v>
      </c>
      <c r="K71" s="149"/>
      <c r="L71" s="149"/>
      <c r="M71" s="41"/>
      <c r="N71" s="51"/>
      <c r="O71" s="52"/>
      <c r="P71" s="41"/>
      <c r="Q71" s="41"/>
      <c r="R71" s="37"/>
      <c r="S71" s="41"/>
      <c r="T71" s="38"/>
    </row>
    <row r="72" spans="1:20" s="16" customFormat="1" ht="29.4" customHeight="1" x14ac:dyDescent="0.3">
      <c r="A72" s="244"/>
      <c r="B72" s="245"/>
      <c r="C72" s="234"/>
      <c r="D72" s="200" t="s">
        <v>85</v>
      </c>
      <c r="E72" s="201">
        <f>SUM(E63,E67)</f>
        <v>826540.5</v>
      </c>
      <c r="F72" s="201">
        <f t="shared" ref="F72:G72" si="26">SUM(F63,F67)</f>
        <v>425852.1</v>
      </c>
      <c r="G72" s="201">
        <f t="shared" si="26"/>
        <v>425852.1</v>
      </c>
      <c r="H72" s="202">
        <f t="shared" si="20"/>
        <v>51.522230308133722</v>
      </c>
      <c r="I72" s="201">
        <f>SUM(I63,I67)</f>
        <v>0</v>
      </c>
      <c r="J72" s="201">
        <f>SUM(J63,J67)</f>
        <v>0</v>
      </c>
      <c r="K72" s="150"/>
      <c r="L72" s="150"/>
      <c r="M72" s="34"/>
      <c r="N72" s="11"/>
      <c r="O72" s="12"/>
      <c r="R72" s="17"/>
    </row>
    <row r="73" spans="1:20" s="45" customFormat="1" ht="41.4" customHeight="1" thickBot="1" x14ac:dyDescent="0.35">
      <c r="A73" s="189" t="s">
        <v>15</v>
      </c>
      <c r="B73" s="189"/>
      <c r="C73" s="189"/>
      <c r="D73" s="189"/>
      <c r="E73" s="189"/>
      <c r="F73" s="189"/>
      <c r="G73" s="189"/>
      <c r="H73" s="189"/>
      <c r="I73" s="189"/>
      <c r="J73" s="189"/>
      <c r="K73" s="189"/>
      <c r="L73" s="189"/>
      <c r="M73" s="88"/>
      <c r="N73" s="101"/>
      <c r="O73" s="101"/>
      <c r="R73" s="91"/>
    </row>
    <row r="74" spans="1:20" s="16" customFormat="1" ht="377.4" customHeight="1" x14ac:dyDescent="0.3">
      <c r="A74" s="190" t="s">
        <v>60</v>
      </c>
      <c r="B74" s="191" t="s">
        <v>160</v>
      </c>
      <c r="C74" s="195" t="s">
        <v>47</v>
      </c>
      <c r="D74" s="192" t="s">
        <v>82</v>
      </c>
      <c r="E74" s="193">
        <v>3000</v>
      </c>
      <c r="F74" s="193">
        <v>270.10000000000002</v>
      </c>
      <c r="G74" s="193">
        <v>270.10000000000002</v>
      </c>
      <c r="H74" s="194">
        <f t="shared" ref="H74:H82" si="27">G74/E74*100</f>
        <v>9.0033333333333339</v>
      </c>
      <c r="I74" s="193">
        <v>0</v>
      </c>
      <c r="J74" s="193">
        <v>20.7</v>
      </c>
      <c r="K74" s="102" t="s">
        <v>117</v>
      </c>
      <c r="L74" s="58"/>
      <c r="M74" s="15"/>
      <c r="N74" s="14" t="s">
        <v>28</v>
      </c>
      <c r="O74" s="29">
        <v>0.4</v>
      </c>
      <c r="P74" s="28"/>
      <c r="Q74" s="28">
        <v>1</v>
      </c>
      <c r="R74" s="28"/>
      <c r="S74" s="30"/>
      <c r="T74" s="28"/>
    </row>
    <row r="75" spans="1:20" s="16" customFormat="1" ht="86.4" customHeight="1" x14ac:dyDescent="0.3">
      <c r="A75" s="190" t="s">
        <v>61</v>
      </c>
      <c r="B75" s="191" t="s">
        <v>161</v>
      </c>
      <c r="C75" s="195" t="s">
        <v>62</v>
      </c>
      <c r="D75" s="192" t="s">
        <v>82</v>
      </c>
      <c r="E75" s="193">
        <v>22000</v>
      </c>
      <c r="F75" s="193">
        <v>3230.51</v>
      </c>
      <c r="G75" s="193">
        <v>1988.96</v>
      </c>
      <c r="H75" s="194">
        <f t="shared" si="27"/>
        <v>9.0407272727272723</v>
      </c>
      <c r="I75" s="193">
        <v>0</v>
      </c>
      <c r="J75" s="193">
        <v>0</v>
      </c>
      <c r="K75" s="58" t="s">
        <v>101</v>
      </c>
      <c r="L75" s="58"/>
      <c r="M75" s="38"/>
      <c r="N75" s="39"/>
      <c r="O75" s="40"/>
      <c r="P75" s="41"/>
      <c r="Q75" s="41"/>
      <c r="R75" s="41"/>
      <c r="S75" s="41"/>
      <c r="T75" s="41"/>
    </row>
    <row r="76" spans="1:20" s="71" customFormat="1" ht="41.4" customHeight="1" x14ac:dyDescent="0.3">
      <c r="A76" s="197"/>
      <c r="B76" s="198" t="s">
        <v>87</v>
      </c>
      <c r="C76" s="199"/>
      <c r="D76" s="200" t="s">
        <v>82</v>
      </c>
      <c r="E76" s="201">
        <f>SUM(E74:E75)</f>
        <v>25000</v>
      </c>
      <c r="F76" s="201">
        <f t="shared" ref="F76:G76" si="28">SUM(F74:F75)</f>
        <v>3500.61</v>
      </c>
      <c r="G76" s="201">
        <f t="shared" si="28"/>
        <v>2259.06</v>
      </c>
      <c r="H76" s="202">
        <f t="shared" si="27"/>
        <v>9.0362399999999994</v>
      </c>
      <c r="I76" s="201">
        <f>SUM(I74:I75)</f>
        <v>0</v>
      </c>
      <c r="J76" s="201">
        <f>SUM(J74:J75)</f>
        <v>20.7</v>
      </c>
      <c r="K76" s="246"/>
      <c r="L76" s="203"/>
      <c r="M76" s="72"/>
      <c r="N76" s="73"/>
      <c r="O76" s="74"/>
      <c r="P76" s="72"/>
      <c r="Q76" s="72"/>
      <c r="R76" s="72"/>
      <c r="S76" s="72"/>
      <c r="T76" s="72"/>
    </row>
    <row r="77" spans="1:20" s="16" customFormat="1" ht="9" customHeight="1" x14ac:dyDescent="0.3">
      <c r="A77" s="85"/>
      <c r="B77" s="93"/>
      <c r="C77" s="85"/>
      <c r="D77" s="85"/>
      <c r="E77" s="94"/>
      <c r="F77" s="94"/>
      <c r="G77" s="94"/>
      <c r="H77" s="94"/>
      <c r="I77" s="94"/>
      <c r="J77" s="94"/>
      <c r="K77" s="86"/>
      <c r="L77" s="75"/>
      <c r="M77" s="38"/>
      <c r="N77" s="39"/>
      <c r="O77" s="40"/>
      <c r="P77" s="41"/>
      <c r="Q77" s="41"/>
      <c r="R77" s="41"/>
      <c r="S77" s="41"/>
      <c r="T77" s="41"/>
    </row>
    <row r="78" spans="1:20" s="80" customFormat="1" ht="40.200000000000003" customHeight="1" x14ac:dyDescent="0.35">
      <c r="A78" s="168"/>
      <c r="B78" s="247" t="s">
        <v>90</v>
      </c>
      <c r="C78" s="248"/>
      <c r="D78" s="249" t="s">
        <v>83</v>
      </c>
      <c r="E78" s="250">
        <f>SUM(E79:E82)</f>
        <v>2550853.5499999998</v>
      </c>
      <c r="F78" s="250">
        <f t="shared" ref="F78:G78" si="29">SUM(F79:F82)</f>
        <v>939810.21</v>
      </c>
      <c r="G78" s="250">
        <f t="shared" si="29"/>
        <v>841794.04</v>
      </c>
      <c r="H78" s="251">
        <f t="shared" si="27"/>
        <v>33.000484876915024</v>
      </c>
      <c r="I78" s="250">
        <f>SUM(I79:I82)</f>
        <v>56867.11</v>
      </c>
      <c r="J78" s="250">
        <f>SUM(J79:J82)</f>
        <v>229.2</v>
      </c>
      <c r="K78" s="168"/>
      <c r="L78" s="171"/>
      <c r="M78" s="76"/>
      <c r="N78" s="77"/>
      <c r="O78" s="78"/>
      <c r="P78" s="79"/>
      <c r="Q78" s="79"/>
      <c r="R78" s="79"/>
      <c r="S78" s="79"/>
      <c r="T78" s="79"/>
    </row>
    <row r="79" spans="1:20" s="80" customFormat="1" ht="43.8" customHeight="1" x14ac:dyDescent="0.35">
      <c r="A79" s="169"/>
      <c r="B79" s="252"/>
      <c r="C79" s="253"/>
      <c r="D79" s="254" t="s">
        <v>82</v>
      </c>
      <c r="E79" s="255">
        <f>SUM(E11,E40,E55,E69,E76)</f>
        <v>1366724.9</v>
      </c>
      <c r="F79" s="255">
        <f>SUM(F11,F40,F55,F69,F76)</f>
        <v>478122.17999999993</v>
      </c>
      <c r="G79" s="255">
        <f>SUM(G11,G40,G55,G69,G76)</f>
        <v>386165.20999999996</v>
      </c>
      <c r="H79" s="256">
        <f t="shared" si="27"/>
        <v>28.254787046025136</v>
      </c>
      <c r="I79" s="255">
        <f>SUM(I11,I40,I55,I69,I76)</f>
        <v>36767.660000000003</v>
      </c>
      <c r="J79" s="255">
        <f>SUM(J11,J40,J55,J69,J76)</f>
        <v>229.2</v>
      </c>
      <c r="K79" s="169"/>
      <c r="L79" s="172"/>
      <c r="M79" s="76"/>
      <c r="N79" s="77"/>
      <c r="O79" s="78"/>
      <c r="P79" s="79"/>
      <c r="Q79" s="79"/>
      <c r="R79" s="79"/>
      <c r="S79" s="79"/>
      <c r="T79" s="79"/>
    </row>
    <row r="80" spans="1:20" s="80" customFormat="1" ht="41.4" customHeight="1" x14ac:dyDescent="0.35">
      <c r="A80" s="169"/>
      <c r="B80" s="252"/>
      <c r="C80" s="253"/>
      <c r="D80" s="257" t="s">
        <v>84</v>
      </c>
      <c r="E80" s="258">
        <f>SUM(E41,E70)</f>
        <v>94186.3</v>
      </c>
      <c r="F80" s="258">
        <f>SUM(F41,F70)</f>
        <v>27153.599999999999</v>
      </c>
      <c r="G80" s="258">
        <f>SUM(G41,G70)</f>
        <v>22435.9</v>
      </c>
      <c r="H80" s="251">
        <f t="shared" si="27"/>
        <v>23.820767988550354</v>
      </c>
      <c r="I80" s="258">
        <f>SUM(I41,I70)</f>
        <v>0</v>
      </c>
      <c r="J80" s="258">
        <f>SUM(J41,J70)</f>
        <v>0</v>
      </c>
      <c r="K80" s="169"/>
      <c r="L80" s="172"/>
      <c r="M80" s="76"/>
      <c r="N80" s="77"/>
      <c r="O80" s="78"/>
      <c r="P80" s="79"/>
      <c r="Q80" s="79"/>
      <c r="R80" s="79"/>
      <c r="S80" s="79"/>
      <c r="T80" s="79"/>
    </row>
    <row r="81" spans="1:20" s="80" customFormat="1" ht="39" customHeight="1" x14ac:dyDescent="0.35">
      <c r="A81" s="169"/>
      <c r="B81" s="252"/>
      <c r="C81" s="253"/>
      <c r="D81" s="257" t="s">
        <v>88</v>
      </c>
      <c r="E81" s="258">
        <f>SUM(E42,E56,E71)</f>
        <v>222993.01999999996</v>
      </c>
      <c r="F81" s="258">
        <f t="shared" ref="F81:G81" si="30">SUM(F42,F56,F71)</f>
        <v>8682.33</v>
      </c>
      <c r="G81" s="258">
        <f t="shared" si="30"/>
        <v>7340.83</v>
      </c>
      <c r="H81" s="251">
        <f t="shared" si="27"/>
        <v>3.2919550576067365</v>
      </c>
      <c r="I81" s="258">
        <f>SUM(I42,I56,I71)</f>
        <v>20099.45</v>
      </c>
      <c r="J81" s="258">
        <f>SUM(J42,J56,J71)</f>
        <v>0</v>
      </c>
      <c r="K81" s="169"/>
      <c r="L81" s="172"/>
      <c r="M81" s="76"/>
      <c r="N81" s="77"/>
      <c r="O81" s="78"/>
      <c r="P81" s="79"/>
      <c r="Q81" s="79"/>
      <c r="R81" s="79"/>
      <c r="S81" s="79"/>
      <c r="T81" s="79"/>
    </row>
    <row r="82" spans="1:20" s="80" customFormat="1" ht="31.2" customHeight="1" x14ac:dyDescent="0.35">
      <c r="A82" s="170"/>
      <c r="B82" s="259"/>
      <c r="C82" s="260"/>
      <c r="D82" s="257" t="s">
        <v>85</v>
      </c>
      <c r="E82" s="258">
        <f>SUM(E57,E72)</f>
        <v>866949.33</v>
      </c>
      <c r="F82" s="258">
        <f t="shared" ref="F82:G82" si="31">SUM(F57,F72)</f>
        <v>425852.1</v>
      </c>
      <c r="G82" s="258">
        <f t="shared" si="31"/>
        <v>425852.1</v>
      </c>
      <c r="H82" s="251">
        <f t="shared" si="27"/>
        <v>49.120760033345896</v>
      </c>
      <c r="I82" s="258">
        <f>SUM(I57,I72)</f>
        <v>0</v>
      </c>
      <c r="J82" s="258">
        <f>SUM(J57,J72)</f>
        <v>0</v>
      </c>
      <c r="K82" s="170"/>
      <c r="L82" s="173"/>
      <c r="M82" s="81"/>
      <c r="N82" s="82"/>
      <c r="O82" s="83"/>
      <c r="P82" s="81"/>
      <c r="Q82" s="81"/>
      <c r="R82" s="81"/>
      <c r="S82" s="81"/>
      <c r="T82" s="81"/>
    </row>
    <row r="83" spans="1:20" s="16" customFormat="1" x14ac:dyDescent="0.3">
      <c r="A83" s="13"/>
      <c r="B83" s="19"/>
      <c r="M83" s="20"/>
      <c r="N83" s="21"/>
      <c r="O83" s="22"/>
      <c r="P83" s="20"/>
      <c r="Q83" s="20"/>
      <c r="R83" s="20"/>
      <c r="S83" s="20"/>
      <c r="T83" s="20"/>
    </row>
    <row r="84" spans="1:20" s="50" customFormat="1" ht="42.6" customHeight="1" x14ac:dyDescent="0.35">
      <c r="A84" s="261"/>
      <c r="B84" s="262" t="s">
        <v>63</v>
      </c>
      <c r="C84" s="263"/>
      <c r="D84" s="264"/>
      <c r="E84" s="264"/>
      <c r="F84" s="264"/>
      <c r="G84" s="264"/>
      <c r="H84" s="264"/>
      <c r="I84" s="264"/>
      <c r="J84" s="264"/>
      <c r="K84" s="265" t="s">
        <v>64</v>
      </c>
      <c r="L84" s="266"/>
      <c r="M84" s="47"/>
      <c r="N84" s="48"/>
      <c r="O84" s="49"/>
      <c r="P84" s="47"/>
      <c r="Q84" s="47"/>
      <c r="R84" s="47"/>
      <c r="S84" s="47"/>
      <c r="T84" s="47"/>
    </row>
  </sheetData>
  <mergeCells count="84">
    <mergeCell ref="B76:C76"/>
    <mergeCell ref="B59:B63"/>
    <mergeCell ref="A59:A63"/>
    <mergeCell ref="C59:C63"/>
    <mergeCell ref="K59:K63"/>
    <mergeCell ref="A68:A72"/>
    <mergeCell ref="B68:B72"/>
    <mergeCell ref="C68:C72"/>
    <mergeCell ref="K68:K72"/>
    <mergeCell ref="A64:A67"/>
    <mergeCell ref="B64:B67"/>
    <mergeCell ref="C64:C67"/>
    <mergeCell ref="A73:L73"/>
    <mergeCell ref="L59:L63"/>
    <mergeCell ref="L68:L72"/>
    <mergeCell ref="A78:A82"/>
    <mergeCell ref="B78:B82"/>
    <mergeCell ref="C78:C82"/>
    <mergeCell ref="K78:K82"/>
    <mergeCell ref="L78:L82"/>
    <mergeCell ref="K1:L1"/>
    <mergeCell ref="B11:C11"/>
    <mergeCell ref="B34:B36"/>
    <mergeCell ref="C34:C36"/>
    <mergeCell ref="B3:L3"/>
    <mergeCell ref="A6:L6"/>
    <mergeCell ref="B20:B23"/>
    <mergeCell ref="A20:A23"/>
    <mergeCell ref="B25:B27"/>
    <mergeCell ref="A25:A27"/>
    <mergeCell ref="A14:A17"/>
    <mergeCell ref="B14:B17"/>
    <mergeCell ref="C14:C17"/>
    <mergeCell ref="A12:L12"/>
    <mergeCell ref="K29:K31"/>
    <mergeCell ref="L29:L31"/>
    <mergeCell ref="O10:O11"/>
    <mergeCell ref="N10:N11"/>
    <mergeCell ref="T10:T11"/>
    <mergeCell ref="S10:S11"/>
    <mergeCell ref="R10:R11"/>
    <mergeCell ref="Q10:Q11"/>
    <mergeCell ref="P10:P11"/>
    <mergeCell ref="S52:S53"/>
    <mergeCell ref="T52:T53"/>
    <mergeCell ref="A58:L58"/>
    <mergeCell ref="N52:N53"/>
    <mergeCell ref="O52:O53"/>
    <mergeCell ref="M52:M53"/>
    <mergeCell ref="P52:P53"/>
    <mergeCell ref="Q52:Q53"/>
    <mergeCell ref="R52:R53"/>
    <mergeCell ref="A54:A57"/>
    <mergeCell ref="B54:C57"/>
    <mergeCell ref="K54:K57"/>
    <mergeCell ref="L54:L57"/>
    <mergeCell ref="T46:T49"/>
    <mergeCell ref="Q46:Q49"/>
    <mergeCell ref="R46:R49"/>
    <mergeCell ref="A29:A31"/>
    <mergeCell ref="B29:B31"/>
    <mergeCell ref="C29:C31"/>
    <mergeCell ref="N46:N49"/>
    <mergeCell ref="A43:L43"/>
    <mergeCell ref="O46:O49"/>
    <mergeCell ref="P46:P49"/>
    <mergeCell ref="A34:A36"/>
    <mergeCell ref="L34:L36"/>
    <mergeCell ref="K39:K41"/>
    <mergeCell ref="L39:L41"/>
    <mergeCell ref="L45:L47"/>
    <mergeCell ref="S46:S49"/>
    <mergeCell ref="A48:A51"/>
    <mergeCell ref="B48:B51"/>
    <mergeCell ref="C48:C51"/>
    <mergeCell ref="A45:A47"/>
    <mergeCell ref="B45:B47"/>
    <mergeCell ref="C45:C47"/>
    <mergeCell ref="K48:K51"/>
    <mergeCell ref="K14:K17"/>
    <mergeCell ref="L14:L17"/>
    <mergeCell ref="B39:C42"/>
    <mergeCell ref="A39:A42"/>
    <mergeCell ref="L49:L51"/>
  </mergeCells>
  <hyperlinks>
    <hyperlink ref="P37" r:id="rId1" display="https://drive.google.com/file/d/10Egv1tBMJikK1uos-VkFYOcBfe1kXwj8/view?usp=sharing"/>
    <hyperlink ref="P28" r:id="rId2"/>
    <hyperlink ref="P13" r:id="rId3"/>
    <hyperlink ref="P30" r:id="rId4"/>
    <hyperlink ref="P32" r:id="rId5"/>
    <hyperlink ref="P43" r:id="rId6"/>
    <hyperlink ref="P58" r:id="rId7"/>
    <hyperlink ref="P7" r:id="rId8"/>
  </hyperlinks>
  <pageMargins left="0.23622047244094491" right="0.23622047244094491" top="0.35433070866141736" bottom="0.19685039370078741" header="0.31496062992125984" footer="0.31496062992125984"/>
  <pageSetup paperSize="9" scale="49" fitToHeight="0" orientation="landscape" verticalDpi="0" r:id="rId9"/>
  <rowBreaks count="1" manualBreakCount="1">
    <brk id="40"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Додаток ПСЕР</vt:lpstr>
      <vt:lpstr>'Додаток ПСЕР'!Заголовки_для_друку</vt:lpstr>
      <vt:lpstr>'Додаток ПСЕР'!Область_друку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ekpr02</cp:lastModifiedBy>
  <cp:lastPrinted>2021-03-12T16:54:53Z</cp:lastPrinted>
  <dcterms:created xsi:type="dcterms:W3CDTF">2020-11-03T07:52:48Z</dcterms:created>
  <dcterms:modified xsi:type="dcterms:W3CDTF">2021-07-19T14:37:19Z</dcterms:modified>
</cp:coreProperties>
</file>